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2008\μετρον\01 - ΕΡΓΑ\004 - EPIRUS PALACE\03-ΠΑΡΑΔΟΤΕΑ\01-ΕΓΓΡΑΦΑ\ΑΝΑΘΕΩΡΗΣΗ Β\ΟΡΙΣΤΙΚΗ ΜΕΛΕΤΗ ΟΔΟΠΟΙΙΑΣ\ΚΚΝ-ΟΡ-ΟΔΟ-Ε-ΠΜ-ΠΥ\"/>
    </mc:Choice>
  </mc:AlternateContent>
  <bookViews>
    <workbookView xWindow="0" yWindow="0" windowWidth="24240" windowHeight="11835"/>
  </bookViews>
  <sheets>
    <sheet name="ΕΞΩΦΥΛΛΟ" sheetId="3" r:id="rId1"/>
    <sheet name="ΠΡΟΥΠΟΛΟΓΙΣΜΟΣ" sheetId="2" r:id="rId2"/>
  </sheets>
  <definedNames>
    <definedName name="_xlnm._FilterDatabase" localSheetId="1" hidden="1">ΠΡΟΥΠΟΛΟΓΙΣΜΟΣ!$A$15:$K$56</definedName>
    <definedName name="_xlnm.Print_Area" localSheetId="1">ΠΡΟΥΠΟΛΟΓΙΣΜΟΣ!$A$1:$K$56</definedName>
    <definedName name="_xlnm.Print_Titles" localSheetId="1">ΠΡΟΥΠΟΛΟΓΙΣΜΟΣ!$14:$15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3" i="2" l="1"/>
  <c r="K54" i="2"/>
  <c r="K55" i="2" s="1"/>
  <c r="K56" i="2" s="1"/>
  <c r="K52" i="2"/>
  <c r="K51" i="2" l="1"/>
  <c r="K50" i="2"/>
  <c r="K48" i="2"/>
  <c r="K47" i="2"/>
  <c r="K46" i="2"/>
  <c r="K45" i="2"/>
  <c r="K44" i="2"/>
  <c r="K37" i="2"/>
  <c r="K32" i="2"/>
  <c r="K26" i="2"/>
  <c r="J43" i="2"/>
  <c r="J40" i="2"/>
  <c r="J41" i="2"/>
  <c r="J42" i="2"/>
  <c r="J39" i="2"/>
  <c r="J37" i="2"/>
  <c r="J35" i="2"/>
  <c r="J36" i="2"/>
  <c r="J34" i="2"/>
  <c r="J32" i="2"/>
  <c r="J29" i="2"/>
  <c r="J30" i="2"/>
  <c r="J31" i="2"/>
  <c r="J28" i="2"/>
  <c r="J26" i="2"/>
  <c r="J19" i="2"/>
  <c r="J20" i="2"/>
  <c r="J21" i="2"/>
  <c r="J22" i="2"/>
  <c r="J23" i="2"/>
  <c r="J24" i="2"/>
  <c r="J25" i="2"/>
  <c r="J18" i="2"/>
</calcChain>
</file>

<file path=xl/sharedStrings.xml><?xml version="1.0" encoding="utf-8"?>
<sst xmlns="http://schemas.openxmlformats.org/spreadsheetml/2006/main" count="175" uniqueCount="141">
  <si>
    <t xml:space="preserve">Α/Α </t>
  </si>
  <si>
    <t xml:space="preserve">Είδος Εργασίας </t>
  </si>
  <si>
    <t xml:space="preserve">Άρθρο Αναθεώρησης </t>
  </si>
  <si>
    <t xml:space="preserve">Μονάδα </t>
  </si>
  <si>
    <t xml:space="preserve">Ποσότητα </t>
  </si>
  <si>
    <t xml:space="preserve">Δαπάνη </t>
  </si>
  <si>
    <t>Μερική ( € )</t>
  </si>
  <si>
    <t>Ολική ( € )</t>
  </si>
  <si>
    <t xml:space="preserve">ΟΔΟΠΟΙΙΑ </t>
  </si>
  <si>
    <t xml:space="preserve">Α. ΧΩΜΑΤΟΥΡΓΙΚΑ </t>
  </si>
  <si>
    <t>ΟΔΟ Α-1</t>
  </si>
  <si>
    <t>Εκσκαφές χαλαρών εδαφών</t>
  </si>
  <si>
    <t>ΟΔΟ-1110</t>
  </si>
  <si>
    <t xml:space="preserve">100,00% </t>
  </si>
  <si>
    <t xml:space="preserve">m3 </t>
  </si>
  <si>
    <t xml:space="preserve">Γενικές εκσκαφές σε έδαφος γαιώδες -ημιβραχώδες.  </t>
  </si>
  <si>
    <t xml:space="preserve">ΟΔΟ 1123.Α </t>
  </si>
  <si>
    <t xml:space="preserve">Αποξήλωση ασφαλτοταπήτων και στρώσεων οδοστρωσίας σταθεροποιημένων με τσιμέντο εντός του ορίου των γενικών εκσκαφών.  </t>
  </si>
  <si>
    <t>Καθαίρεση περιφράξεων με συρματόπλεγμα</t>
  </si>
  <si>
    <t>ΟΙΚ-6448</t>
  </si>
  <si>
    <t>m</t>
  </si>
  <si>
    <t xml:space="preserve">Προμήθεια δανείων. Συνήθη δάνεια υλικών Κατηγορίας Ε2 έως Ε3. </t>
  </si>
  <si>
    <t xml:space="preserve">ΟΔΟ 1510 </t>
  </si>
  <si>
    <t>ΟΔΟ Α-10</t>
  </si>
  <si>
    <t xml:space="preserve">Κατασκευή επιχωμάτων.  </t>
  </si>
  <si>
    <t xml:space="preserve">ΟΔΟ 1530 </t>
  </si>
  <si>
    <t xml:space="preserve">m2 </t>
  </si>
  <si>
    <t xml:space="preserve">Β. ΤΕΧΝΙΚΑ ΕΡΓΑ </t>
  </si>
  <si>
    <t xml:space="preserve">ΥΔΡ 6068 </t>
  </si>
  <si>
    <t xml:space="preserve">Κατασκευές από σκυρόδεμα. Kατασκευές από σκυρόδεμα κατηγορίας C16/20. Κατασκευή ρείθρων, τραπεζοειδών τάφρων, στρώσεων προστασίας στεγάνωσης γεφυρών κλπ με σκυρόδεμα C16/20. </t>
  </si>
  <si>
    <t xml:space="preserve">ΟΔΟ 2532 </t>
  </si>
  <si>
    <t xml:space="preserve">Υπόβαση οδοστρωσίας. Υπόβαση οδοστρωσίας συμπυκωμένου πάχους 0,10 m. </t>
  </si>
  <si>
    <t xml:space="preserve">ΟΔΟ 3111.Β </t>
  </si>
  <si>
    <t xml:space="preserve">Βάση οδοστρωσίας. Βάση πάχους 0,10 m (Π.Τ.Π. Ο-155). </t>
  </si>
  <si>
    <t xml:space="preserve">ΟΔΟ 3211.Β </t>
  </si>
  <si>
    <t xml:space="preserve">Κατασκευή ερεισμάτων.  </t>
  </si>
  <si>
    <t xml:space="preserve">ΟΔΟ 3311.Β </t>
  </si>
  <si>
    <t xml:space="preserve">Ασφαλτική προεπάλειψη.  </t>
  </si>
  <si>
    <t xml:space="preserve">ΟΔΟ 4110 </t>
  </si>
  <si>
    <t xml:space="preserve">Ασφαλτική συγκολλητική επάλειψη.  </t>
  </si>
  <si>
    <t xml:space="preserve">ΟΔΟ 4120 </t>
  </si>
  <si>
    <t xml:space="preserve">Ασφαλτικές στρώσεις βάσης. Ασφαλτική στρώση βάσης συμπυκνωμένου πάχους 0,05 m. </t>
  </si>
  <si>
    <t xml:space="preserve">ΟΔΟ 4321.Β </t>
  </si>
  <si>
    <t xml:space="preserve">Ασφαλτικές στρώσεις κυκλοφορίας. Ασφαλτική στρώση κυκλοφορίας συμπυκνωμένου πάχους 0,05 m με χρήση κοινής ασφάλτου. </t>
  </si>
  <si>
    <t xml:space="preserve">ΟΔΟ 4521.Β </t>
  </si>
  <si>
    <t>Άθροισμα δαπανών εργασιών κατά την μελέτη Σσ:</t>
  </si>
  <si>
    <t>Σσ:</t>
  </si>
  <si>
    <t>Γ.Ε &amp; Ο.Ε. 18%</t>
  </si>
  <si>
    <t>Συνολική Δαπάνη Έργου κατά την μελέτη ΣΣ:</t>
  </si>
  <si>
    <t>ΣΣ:</t>
  </si>
  <si>
    <t>Σύνολο Σ1</t>
  </si>
  <si>
    <t>Σ1:</t>
  </si>
  <si>
    <t>Σ2:</t>
  </si>
  <si>
    <t>Πρόβλεψη αναθεώρησης</t>
  </si>
  <si>
    <t>Συνολική Δαπάνη Έργου (Χωρίς Φ.Π.Α)</t>
  </si>
  <si>
    <t>Σ3:</t>
  </si>
  <si>
    <t>Φόρος Προστιθέμενης Αξίας (Φ.Π.Α.) 24%</t>
  </si>
  <si>
    <t>ΣΥΝΟΛΙΚΗ ΔΑΠΑΝΗ ΕΡΓΟΥ</t>
  </si>
  <si>
    <t>Σ:</t>
  </si>
  <si>
    <t>ΑΕΚΚ</t>
  </si>
  <si>
    <t>Γενικές εκσκαφές σε έδαφος βραχώδες χωρίς χρήση εκρηκτικών</t>
  </si>
  <si>
    <t>ΟΔΟ-1133.Α</t>
  </si>
  <si>
    <t>Γ.Ε &amp; Ο.Ε. 18% ΑΕΚΚ</t>
  </si>
  <si>
    <t>Σύνολο Απολογιστικών ΑΕΚΚ</t>
  </si>
  <si>
    <t>ΑΞΙΑ ΕΡΓΟΥ Σ2</t>
  </si>
  <si>
    <t>Τιμή ( € )</t>
  </si>
  <si>
    <t>Έργο:</t>
  </si>
  <si>
    <t>Χρηματοδότηση:</t>
  </si>
  <si>
    <t>Προϋπολογισμός:</t>
  </si>
  <si>
    <t>Προαίρεση:</t>
  </si>
  <si>
    <t xml:space="preserve">Γ. ΟΔΟΣΤΡΩΣΙΑ </t>
  </si>
  <si>
    <t xml:space="preserve">Δ. ΑΣΦΑΛΤΙΚΑ </t>
  </si>
  <si>
    <t xml:space="preserve">Αθροισμα Εργασιών Ομάδας Α: </t>
  </si>
  <si>
    <t xml:space="preserve">Αθροισμα Εργασιών Ομάδας Β: </t>
  </si>
  <si>
    <t xml:space="preserve">Αθροισμα Εργασιών Ομάδας Γ: </t>
  </si>
  <si>
    <t xml:space="preserve">Αθροισμα Εργασιών Ομάδας Δ: </t>
  </si>
  <si>
    <t>Α-1</t>
  </si>
  <si>
    <t>Α-2</t>
  </si>
  <si>
    <t>Α-3</t>
  </si>
  <si>
    <t>Α-5</t>
  </si>
  <si>
    <t>Α-7</t>
  </si>
  <si>
    <t>Α-9</t>
  </si>
  <si>
    <t>Β-2</t>
  </si>
  <si>
    <t>Γ-2</t>
  </si>
  <si>
    <t>Γ-4</t>
  </si>
  <si>
    <t>Δ-1</t>
  </si>
  <si>
    <t>Δ-2</t>
  </si>
  <si>
    <t>Δ-3</t>
  </si>
  <si>
    <t>Α/Α Τιμολογίου</t>
  </si>
  <si>
    <t>Α/Α Άρθρου Ενιαίου Τιμολογίου</t>
  </si>
  <si>
    <t xml:space="preserve">ΟΔΟ Α-2 </t>
  </si>
  <si>
    <t xml:space="preserve">ΟΔΟ Α-2.1 </t>
  </si>
  <si>
    <t>ΟΔΟ Α-3.3</t>
  </si>
  <si>
    <t xml:space="preserve">ΟΔΟ Α-18.1 </t>
  </si>
  <si>
    <t xml:space="preserve">ΟΔΟ Α-20 </t>
  </si>
  <si>
    <t xml:space="preserve">ΟΔΟ Β-29.3.1 </t>
  </si>
  <si>
    <t xml:space="preserve">ΟΔΟ Γ-1.2 </t>
  </si>
  <si>
    <t xml:space="preserve">ΟΔΟ Γ-2.2 </t>
  </si>
  <si>
    <t xml:space="preserve">ΟΔΟ Γ-5 </t>
  </si>
  <si>
    <t>ΟΔΟ Δ-3</t>
  </si>
  <si>
    <t xml:space="preserve">ΟΔΟ Δ-4 </t>
  </si>
  <si>
    <t xml:space="preserve">ΟΔΟ Δ-5.1 </t>
  </si>
  <si>
    <t xml:space="preserve">ΟΔΟ Δ-8.1 </t>
  </si>
  <si>
    <t>Δ-5</t>
  </si>
  <si>
    <t>Πλήρωση νησίδων με φυτική γη</t>
  </si>
  <si>
    <t>ΟΔΟ Α-25</t>
  </si>
  <si>
    <t>ΟΔΟ-1620</t>
  </si>
  <si>
    <t>Πρόχυτα κράσπεδα από σκυρόδεμα</t>
  </si>
  <si>
    <t>Πλακοστρώσεις πεζοδρομίων, νησίδων κ.λ.π.</t>
  </si>
  <si>
    <t>ΟΔΟ-2921</t>
  </si>
  <si>
    <t>ΟΔΟ-2922</t>
  </si>
  <si>
    <t>ΟΔΟ Β-51</t>
  </si>
  <si>
    <t>ΟΔΟ Β-52</t>
  </si>
  <si>
    <t>m2</t>
  </si>
  <si>
    <t>Απρόβλεπτα 15%</t>
  </si>
  <si>
    <t>Επιχώματα κάτω από τα πεζοδρόμια</t>
  </si>
  <si>
    <t>Προϋπολογισμός Μελέτης Οδοποιίας</t>
  </si>
  <si>
    <t>Α-4</t>
  </si>
  <si>
    <t>Α-8</t>
  </si>
  <si>
    <t>ΟΔΟ Β-4.1</t>
  </si>
  <si>
    <t>Γ-1</t>
  </si>
  <si>
    <t>Β-1</t>
  </si>
  <si>
    <t>Β-3</t>
  </si>
  <si>
    <t>Β-4</t>
  </si>
  <si>
    <t xml:space="preserve">ΚΑΤΑΣΚΕΥΗ ΙΣΟΠΕΔΩΝ ΚΟΜΒΩΝ ΕΠΙ ΤΗΣ ΕΘΝΙΚΗΣ ΟΔΟΥ ΙΩΑΝΝΙΝΩΝ- ΑΘΗΝΩΝ ΣΤΗΝ ΣΥΜΒΟΛΗ ΤΗΣ ΜΕ ΤΗΝ ΤΚ ΝΕΟΚΑΙΣΑΡΕΙΑΣ
</t>
  </si>
  <si>
    <t>ΕΛΛΗΝΙΚΗ ΔΗΜΟΚΡΑΤΙΑ
ΠΕΡΙΦΕΡΕΙΑ ΗΠΕΙΡΟΥ
ΓΕΝΙΚΗ Δ/ΝΣΗ ΑΝΑΠΤΥΞΙΑΚΟΥ ΠΡΟΓΡΑΜΜΑΤΙΣΜΟΥ ΠΕΡ/ΝΤΟΣ &amp; ΥΠΟΔΟΜΩΝ Δ/ΝΣΗ ΤΕΧΝΙΚΩΝ ΕΡΓΩΝ ΠΕΡΙΦΕΡΕΙΑΣ ΗΠΕΙΡΟΥ
ΤΜΗΜΑ ΣΥΓΚΟΙΝΩΝΙΑΚΩΝ ΕΡΓΩΝ</t>
  </si>
  <si>
    <t>ΠΡΟΫΠΟΛΟΓΙΣΜΟΣ</t>
  </si>
  <si>
    <t>ΗΜΕΡΟΜΗΝΙΑ</t>
  </si>
  <si>
    <t>ΚΩΔΙΚΟΣ ΕΓΓΡΑΦΟΥ</t>
  </si>
  <si>
    <t>ΥΠΟΓΡΑΦΕΣ– ΣΦΡΑΓΙΔΕΣ - ΘΕΩΡΗΣΕΙΣ</t>
  </si>
  <si>
    <t>ΓΝΩΜΟΔΟΤΗΣΗ Τ.Σ.:</t>
  </si>
  <si>
    <t>ΑΡΙΘΜΟΣ ΕΓΚΡΙΤΙΚΗΣ ΑΠΟΦΑΣΗΣ:</t>
  </si>
  <si>
    <t xml:space="preserve">
ΕΛΛΗΝΙΚΗ ΔΗΜΟΚΡΑΤΙΑ
ΠΕΡΙΦΕΡΕΙΑ ΗΠΕΙΡΟΥ 
ΓΕΝΙΚΗ Δ/ΝΣΗ ΑΝΑΠΤΥΞΙΑΚΟΥ ΠΡΟΓΡΑΜΜΑΤΙΣΜΟΥ ΠΕΡ/ΝΤΟΣ &amp; ΥΠΟΔΟΜΩΝ
Δ/ΝΣΗ ΤΕΧΝΙΚΩΝ ΕΡΓΩΝ ΠΕΡΙΦΕΡΕΙΑΣ ΗΠΕΙΡΟΥ
ΤΜΗΜΑ ΣΥΓΚΟΙΝΩΝΙΑΚΩΝ ΕΡΓΩΝ</t>
  </si>
  <si>
    <t>ΙΟΥΝΙΟΣ 2019</t>
  </si>
  <si>
    <t>ΤΕΧΝΙΚΟΣ ΣΥΜΒΟΥΛΟΣ</t>
  </si>
  <si>
    <t>ΘΕΟΧΑΡΗΣ ΠΑΠΑΔΙΑΜΑΝΤΗΣ
 ΤΟΠΟΓΡΑΦΟΣ ΜΗΧΑΝΙΚΟΣ ΕΜΠ</t>
  </si>
  <si>
    <t>ΚΚΝ-ΟΡ-ΟΔΟ-Ε-ΠΥ-001-Α</t>
  </si>
  <si>
    <t xml:space="preserve">   ΕΛΕΓΧΘΗΚΕ
ΙΩΑΝΝΙΝΑ ....../....../2019
ΑΛΕΞΑΝΔΡΑ ΤΣΩΛΑ
ΠΟΛΙΤΙΚΟΣ ΜΗΧΑΝΙΚΟΣ
ΑΝΑΠΛΗΡΩΤΡΙΑ ΠΡΟΪΣΤΑΜΕΝΗ
Τ.Σ.Ε/ Δ.Τ.Ε./ Π.Η.                                                                                    </t>
  </si>
  <si>
    <t xml:space="preserve">   ΘΕΩΡΗΘΗΚΕ
ΙΩΑΝΝΙΝΑ ....../....../2019
ΕΛΕΝΗ ΝΙΚΟΛΟΥ
ΠΟΛΙΤΙΚΟΣ ΜΗΧΑΝΙΚΟΣ
ΑΝΑΠΛΗΡΩΤΡΙΑ ΠΡΟΪΣΤΑΜΕΝΗ
Δ.Τ.Ε/ Π.H.
                                                                                            </t>
  </si>
  <si>
    <t xml:space="preserve"> ΣΥΝΤΑΧΘΗΚΕ
ΙΩΑΝΝΙΝΑ ....../....../2019
                                                                                            </t>
  </si>
  <si>
    <t>ΚΑΤΑΣΚΕΥΗ ΔΙΠΛΟΥ ΚΥΚΛΙΚΟΥ ΚΟΜΒΟΥ ΣΤΗΝ Ε.Ο. ΙΩΑΝΝΙΝΩΝ - ΆΡΤΑΣ, 
ΣΤΗ ΔΙΑΣΤΑΥΡΩΣΗ ΠΡΟΣ ΤΚ ΝΕΟΚΑΙΣΑΡΕΙΑΣ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</si>
</sst>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161"/>
      <scheme val="minor"/>
    </font>
    <font>
      <sz val="7.5"/>
      <color theme="1"/>
      <name val="Arial"/>
      <family val="2"/>
      <charset val="161"/>
    </font>
    <font>
      <b/>
      <sz val="7.5"/>
      <color theme="1"/>
      <name val="Arial"/>
      <family val="2"/>
      <charset val="161"/>
    </font>
    <font>
      <b/>
      <u/>
      <sz val="7.5"/>
      <color theme="1"/>
      <name val="Arial"/>
      <family val="2"/>
      <charset val="161"/>
    </font>
    <font>
      <b/>
      <sz val="10"/>
      <name val="Arial"/>
      <family val="2"/>
      <charset val="161"/>
    </font>
    <font>
      <b/>
      <sz val="10"/>
      <color theme="1"/>
      <name val="Arial"/>
      <family val="2"/>
      <charset val="161"/>
    </font>
    <font>
      <sz val="10"/>
      <name val="Arial Greek"/>
      <charset val="161"/>
    </font>
    <font>
      <sz val="9"/>
      <name val="Times New Roman"/>
      <family val="1"/>
      <charset val="161"/>
    </font>
    <font>
      <sz val="7.5"/>
      <color indexed="8"/>
      <name val="Arial"/>
      <family val="2"/>
      <charset val="161"/>
    </font>
    <font>
      <b/>
      <sz val="9"/>
      <color theme="1"/>
      <name val="Arial"/>
      <family val="2"/>
      <charset val="161"/>
    </font>
    <font>
      <sz val="9"/>
      <color theme="1"/>
      <name val="Arial"/>
      <family val="2"/>
      <charset val="161"/>
    </font>
    <font>
      <sz val="8"/>
      <color theme="1"/>
      <name val="Arial"/>
      <family val="2"/>
      <charset val="161"/>
    </font>
    <font>
      <b/>
      <sz val="12"/>
      <color theme="1"/>
      <name val="Arial"/>
      <family val="2"/>
      <charset val="161"/>
    </font>
    <font>
      <sz val="10"/>
      <color theme="1"/>
      <name val="Arial"/>
      <family val="2"/>
      <charset val="161"/>
    </font>
    <font>
      <b/>
      <sz val="7"/>
      <color theme="1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b/>
      <sz val="16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10"/>
      <color theme="1"/>
      <name val="Cambria"/>
      <family val="1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80">
    <xf numFmtId="0" fontId="0" fillId="0" borderId="0" xfId="0"/>
    <xf numFmtId="0" fontId="1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left" vertical="center" wrapText="1" shrinkToFit="1"/>
    </xf>
    <xf numFmtId="4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vertical="top" wrapText="1" shrinkToFit="1"/>
    </xf>
    <xf numFmtId="0" fontId="3" fillId="2" borderId="1" xfId="0" applyFont="1" applyFill="1" applyBorder="1" applyAlignment="1">
      <alignment horizontal="left" vertical="center" wrapText="1" shrinkToFit="1"/>
    </xf>
    <xf numFmtId="2" fontId="1" fillId="2" borderId="1" xfId="0" applyNumberFormat="1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4" fontId="1" fillId="2" borderId="0" xfId="0" applyNumberFormat="1" applyFont="1" applyFill="1" applyAlignment="1">
      <alignment vertical="top" wrapText="1" shrinkToFit="1"/>
    </xf>
    <xf numFmtId="0" fontId="8" fillId="2" borderId="4" xfId="2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4" fontId="4" fillId="2" borderId="3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top" wrapText="1" shrinkToFit="1"/>
    </xf>
    <xf numFmtId="4" fontId="1" fillId="2" borderId="0" xfId="0" applyNumberFormat="1" applyFont="1" applyFill="1" applyAlignment="1">
      <alignment horizontal="center" vertical="top" wrapText="1" shrinkToFit="1"/>
    </xf>
    <xf numFmtId="2" fontId="1" fillId="2" borderId="0" xfId="0" applyNumberFormat="1" applyFont="1" applyFill="1" applyAlignment="1">
      <alignment horizontal="center" vertical="top" wrapText="1" shrinkToFit="1"/>
    </xf>
    <xf numFmtId="4" fontId="10" fillId="2" borderId="1" xfId="0" applyNumberFormat="1" applyFont="1" applyFill="1" applyBorder="1" applyAlignment="1">
      <alignment horizontal="right" vertical="center" wrapText="1" shrinkToFit="1"/>
    </xf>
    <xf numFmtId="4" fontId="10" fillId="2" borderId="1" xfId="0" applyNumberFormat="1" applyFont="1" applyFill="1" applyBorder="1" applyAlignment="1">
      <alignment horizontal="center" vertical="center" wrapText="1" shrinkToFit="1"/>
    </xf>
    <xf numFmtId="4" fontId="5" fillId="2" borderId="1" xfId="0" applyNumberFormat="1" applyFont="1" applyFill="1" applyBorder="1" applyAlignment="1">
      <alignment horizontal="right" vertical="center" wrapText="1" shrinkToFit="1"/>
    </xf>
    <xf numFmtId="0" fontId="9" fillId="2" borderId="1" xfId="0" applyFont="1" applyFill="1" applyBorder="1" applyAlignment="1">
      <alignment horizontal="center" vertical="center" wrapText="1" shrinkToFit="1"/>
    </xf>
    <xf numFmtId="0" fontId="10" fillId="2" borderId="0" xfId="0" applyFont="1" applyFill="1" applyBorder="1" applyAlignment="1">
      <alignment horizontal="right" vertical="top" wrapText="1" shrinkToFit="1"/>
    </xf>
    <xf numFmtId="0" fontId="11" fillId="2" borderId="0" xfId="0" applyFont="1" applyFill="1" applyBorder="1" applyAlignment="1">
      <alignment vertical="top" wrapText="1" shrinkToFit="1"/>
    </xf>
    <xf numFmtId="0" fontId="13" fillId="2" borderId="0" xfId="0" applyFont="1" applyFill="1" applyAlignment="1">
      <alignment vertical="top" wrapText="1" shrinkToFit="1"/>
    </xf>
    <xf numFmtId="0" fontId="15" fillId="0" borderId="14" xfId="1" applyFont="1" applyBorder="1" applyAlignment="1">
      <alignment horizontal="left" vertical="center" wrapText="1"/>
    </xf>
    <xf numFmtId="0" fontId="18" fillId="0" borderId="14" xfId="1" applyFont="1" applyBorder="1" applyAlignment="1">
      <alignment horizontal="left" vertical="center" wrapText="1"/>
    </xf>
    <xf numFmtId="0" fontId="6" fillId="0" borderId="0" xfId="1"/>
    <xf numFmtId="0" fontId="0" fillId="0" borderId="14" xfId="1" applyFont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 shrinkToFit="1"/>
    </xf>
    <xf numFmtId="0" fontId="19" fillId="0" borderId="5" xfId="1" applyFont="1" applyBorder="1" applyAlignment="1">
      <alignment horizontal="center" vertical="center" wrapText="1"/>
    </xf>
    <xf numFmtId="0" fontId="19" fillId="0" borderId="6" xfId="1" applyFont="1" applyBorder="1" applyAlignment="1">
      <alignment horizontal="center" vertical="center" wrapText="1"/>
    </xf>
    <xf numFmtId="0" fontId="19" fillId="0" borderId="7" xfId="1" applyFont="1" applyBorder="1" applyAlignment="1">
      <alignment horizontal="center" vertical="center" wrapText="1"/>
    </xf>
    <xf numFmtId="0" fontId="0" fillId="0" borderId="5" xfId="1" applyFont="1" applyBorder="1" applyAlignment="1">
      <alignment horizontal="left" vertical="center" wrapText="1"/>
    </xf>
    <xf numFmtId="0" fontId="15" fillId="0" borderId="6" xfId="1" applyFont="1" applyBorder="1" applyAlignment="1">
      <alignment horizontal="left" vertical="center" wrapText="1"/>
    </xf>
    <xf numFmtId="0" fontId="15" fillId="0" borderId="7" xfId="1" applyFont="1" applyBorder="1" applyAlignment="1">
      <alignment horizontal="left" vertical="center" wrapText="1"/>
    </xf>
    <xf numFmtId="0" fontId="18" fillId="0" borderId="17" xfId="1" applyFont="1" applyBorder="1" applyAlignment="1">
      <alignment horizontal="justify" vertical="center" wrapText="1"/>
    </xf>
    <xf numFmtId="0" fontId="18" fillId="0" borderId="18" xfId="1" applyFont="1" applyBorder="1" applyAlignment="1">
      <alignment horizontal="justify" vertical="center" wrapText="1"/>
    </xf>
    <xf numFmtId="0" fontId="18" fillId="0" borderId="19" xfId="1" applyFont="1" applyBorder="1" applyAlignment="1">
      <alignment horizontal="justify" vertical="center" wrapText="1"/>
    </xf>
    <xf numFmtId="0" fontId="0" fillId="0" borderId="5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8" fillId="0" borderId="20" xfId="1" applyFont="1" applyBorder="1" applyAlignment="1">
      <alignment horizontal="center" vertical="center" wrapText="1"/>
    </xf>
    <xf numFmtId="0" fontId="18" fillId="0" borderId="21" xfId="1" applyFont="1" applyBorder="1" applyAlignment="1">
      <alignment horizontal="center" vertical="center" wrapText="1"/>
    </xf>
    <xf numFmtId="0" fontId="18" fillId="0" borderId="22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18" fillId="0" borderId="16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9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0" fontId="17" fillId="0" borderId="9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 shrinkToFit="1"/>
    </xf>
    <xf numFmtId="0" fontId="14" fillId="2" borderId="1" xfId="0" applyFont="1" applyFill="1" applyBorder="1" applyAlignment="1">
      <alignment horizontal="center" vertical="center" wrapText="1" shrinkToFit="1"/>
    </xf>
    <xf numFmtId="4" fontId="2" fillId="2" borderId="1" xfId="0" applyNumberFormat="1" applyFont="1" applyFill="1" applyBorder="1" applyAlignment="1">
      <alignment horizontal="center" vertical="center" wrapText="1" shrinkToFit="1"/>
    </xf>
    <xf numFmtId="4" fontId="9" fillId="2" borderId="1" xfId="0" applyNumberFormat="1" applyFont="1" applyFill="1" applyBorder="1" applyAlignment="1">
      <alignment horizontal="center" vertical="center" wrapText="1" shrinkToFit="1"/>
    </xf>
    <xf numFmtId="2" fontId="9" fillId="2" borderId="1" xfId="0" applyNumberFormat="1" applyFont="1" applyFill="1" applyBorder="1" applyAlignment="1">
      <alignment horizontal="center" vertical="center" wrapText="1" shrinkToFit="1"/>
    </xf>
    <xf numFmtId="0" fontId="12" fillId="2" borderId="0" xfId="0" applyFont="1" applyFill="1" applyBorder="1" applyAlignment="1">
      <alignment horizontal="center" vertical="top" wrapText="1" shrinkToFit="1"/>
    </xf>
    <xf numFmtId="0" fontId="9" fillId="2" borderId="0" xfId="0" applyFont="1" applyFill="1" applyAlignment="1">
      <alignment horizontal="left" vertical="top" wrapText="1" shrinkToFit="1"/>
    </xf>
    <xf numFmtId="0" fontId="1" fillId="2" borderId="0" xfId="0" applyFont="1" applyFill="1" applyAlignment="1">
      <alignment horizontal="left" vertical="top" wrapText="1" shrinkToFit="1"/>
    </xf>
    <xf numFmtId="0" fontId="10" fillId="2" borderId="0" xfId="0" applyFont="1" applyFill="1" applyBorder="1" applyAlignment="1">
      <alignment horizontal="right" vertical="top" wrapText="1" shrinkToFit="1"/>
    </xf>
    <xf numFmtId="0" fontId="9" fillId="2" borderId="0" xfId="0" applyFont="1" applyFill="1" applyBorder="1" applyAlignment="1">
      <alignment horizontal="left" vertical="top" wrapText="1" shrinkToFit="1"/>
    </xf>
    <xf numFmtId="0" fontId="10" fillId="2" borderId="0" xfId="0" applyFont="1" applyFill="1" applyBorder="1" applyAlignment="1">
      <alignment horizontal="right" vertical="center" wrapText="1" shrinkToFit="1"/>
    </xf>
  </cellXfs>
  <cellStyles count="3">
    <cellStyle name="Normal_NEOPRoMEL" xfId="2"/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523875</xdr:colOff>
      <xdr:row>0</xdr:row>
      <xdr:rowOff>76200</xdr:rowOff>
    </xdr:from>
    <xdr:to>
      <xdr:col>3</xdr:col>
      <xdr:colOff>95250</xdr:colOff>
      <xdr:row>0</xdr:row>
      <xdr:rowOff>619125</xdr:rowOff>
    </xdr:to>
    <xdr:pic>
      <xdr:nvPicPr>
        <xdr:cNvPr id="2" name="Εικόνα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5050" y="76200"/>
          <a:ext cx="5334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9525</xdr:rowOff>
    </xdr:from>
    <xdr:to>
      <xdr:col>1</xdr:col>
      <xdr:colOff>131280</xdr:colOff>
      <xdr:row>2</xdr:row>
      <xdr:rowOff>86968</xdr:rowOff>
    </xdr:to>
    <xdr:pic>
      <xdr:nvPicPr>
        <xdr:cNvPr id="2" name="Εικόνα 1" descr="ethnosim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525"/>
          <a:ext cx="388455" cy="344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view="pageBreakPreview" zoomScaleNormal="100" zoomScaleSheetLayoutView="100" workbookViewId="0">
      <selection activeCell="A4" sqref="I4"/>
    </sheetView>
  </sheetViews>
  <sheetFormatPr defaultRowHeight="12.75" x14ac:dyDescent="0.2"/>
  <cols>
    <col min="1" max="1" width="26.7109375" style="30" customWidth="1"/>
    <col min="2" max="2" width="9.140625" style="30"/>
    <col min="3" max="3" width="5.28515625" style="30" customWidth="1"/>
    <col min="4" max="4" width="4.140625" style="30" customWidth="1"/>
    <col min="5" max="5" width="8.42578125" style="30" customWidth="1"/>
    <col min="6" max="6" width="12.7109375" style="30" customWidth="1"/>
    <col min="7" max="7" width="13.5703125" style="30" customWidth="1"/>
    <col min="8" max="256" width="9.140625" style="30"/>
    <col min="257" max="257" width="25.85546875" style="30" customWidth="1"/>
    <col min="258" max="258" width="9.140625" style="30"/>
    <col min="259" max="259" width="11.140625" style="30" customWidth="1"/>
    <col min="260" max="261" width="9.140625" style="30"/>
    <col min="262" max="262" width="8.28515625" style="30" customWidth="1"/>
    <col min="263" max="263" width="13.28515625" style="30" customWidth="1"/>
    <col min="264" max="512" width="9.140625" style="30"/>
    <col min="513" max="513" width="25.85546875" style="30" customWidth="1"/>
    <col min="514" max="514" width="9.140625" style="30"/>
    <col min="515" max="515" width="11.140625" style="30" customWidth="1"/>
    <col min="516" max="517" width="9.140625" style="30"/>
    <col min="518" max="518" width="8.28515625" style="30" customWidth="1"/>
    <col min="519" max="519" width="13.28515625" style="30" customWidth="1"/>
    <col min="520" max="768" width="9.140625" style="30"/>
    <col min="769" max="769" width="25.85546875" style="30" customWidth="1"/>
    <col min="770" max="770" width="9.140625" style="30"/>
    <col min="771" max="771" width="11.140625" style="30" customWidth="1"/>
    <col min="772" max="773" width="9.140625" style="30"/>
    <col min="774" max="774" width="8.28515625" style="30" customWidth="1"/>
    <col min="775" max="775" width="13.28515625" style="30" customWidth="1"/>
    <col min="776" max="1024" width="9.140625" style="30"/>
    <col min="1025" max="1025" width="25.85546875" style="30" customWidth="1"/>
    <col min="1026" max="1026" width="9.140625" style="30"/>
    <col min="1027" max="1027" width="11.140625" style="30" customWidth="1"/>
    <col min="1028" max="1029" width="9.140625" style="30"/>
    <col min="1030" max="1030" width="8.28515625" style="30" customWidth="1"/>
    <col min="1031" max="1031" width="13.28515625" style="30" customWidth="1"/>
    <col min="1032" max="1280" width="9.140625" style="30"/>
    <col min="1281" max="1281" width="25.85546875" style="30" customWidth="1"/>
    <col min="1282" max="1282" width="9.140625" style="30"/>
    <col min="1283" max="1283" width="11.140625" style="30" customWidth="1"/>
    <col min="1284" max="1285" width="9.140625" style="30"/>
    <col min="1286" max="1286" width="8.28515625" style="30" customWidth="1"/>
    <col min="1287" max="1287" width="13.28515625" style="30" customWidth="1"/>
    <col min="1288" max="1536" width="9.140625" style="30"/>
    <col min="1537" max="1537" width="25.85546875" style="30" customWidth="1"/>
    <col min="1538" max="1538" width="9.140625" style="30"/>
    <col min="1539" max="1539" width="11.140625" style="30" customWidth="1"/>
    <col min="1540" max="1541" width="9.140625" style="30"/>
    <col min="1542" max="1542" width="8.28515625" style="30" customWidth="1"/>
    <col min="1543" max="1543" width="13.28515625" style="30" customWidth="1"/>
    <col min="1544" max="1792" width="9.140625" style="30"/>
    <col min="1793" max="1793" width="25.85546875" style="30" customWidth="1"/>
    <col min="1794" max="1794" width="9.140625" style="30"/>
    <col min="1795" max="1795" width="11.140625" style="30" customWidth="1"/>
    <col min="1796" max="1797" width="9.140625" style="30"/>
    <col min="1798" max="1798" width="8.28515625" style="30" customWidth="1"/>
    <col min="1799" max="1799" width="13.28515625" style="30" customWidth="1"/>
    <col min="1800" max="2048" width="9.140625" style="30"/>
    <col min="2049" max="2049" width="25.85546875" style="30" customWidth="1"/>
    <col min="2050" max="2050" width="9.140625" style="30"/>
    <col min="2051" max="2051" width="11.140625" style="30" customWidth="1"/>
    <col min="2052" max="2053" width="9.140625" style="30"/>
    <col min="2054" max="2054" width="8.28515625" style="30" customWidth="1"/>
    <col min="2055" max="2055" width="13.28515625" style="30" customWidth="1"/>
    <col min="2056" max="2304" width="9.140625" style="30"/>
    <col min="2305" max="2305" width="25.85546875" style="30" customWidth="1"/>
    <col min="2306" max="2306" width="9.140625" style="30"/>
    <col min="2307" max="2307" width="11.140625" style="30" customWidth="1"/>
    <col min="2308" max="2309" width="9.140625" style="30"/>
    <col min="2310" max="2310" width="8.28515625" style="30" customWidth="1"/>
    <col min="2311" max="2311" width="13.28515625" style="30" customWidth="1"/>
    <col min="2312" max="2560" width="9.140625" style="30"/>
    <col min="2561" max="2561" width="25.85546875" style="30" customWidth="1"/>
    <col min="2562" max="2562" width="9.140625" style="30"/>
    <col min="2563" max="2563" width="11.140625" style="30" customWidth="1"/>
    <col min="2564" max="2565" width="9.140625" style="30"/>
    <col min="2566" max="2566" width="8.28515625" style="30" customWidth="1"/>
    <col min="2567" max="2567" width="13.28515625" style="30" customWidth="1"/>
    <col min="2568" max="2816" width="9.140625" style="30"/>
    <col min="2817" max="2817" width="25.85546875" style="30" customWidth="1"/>
    <col min="2818" max="2818" width="9.140625" style="30"/>
    <col min="2819" max="2819" width="11.140625" style="30" customWidth="1"/>
    <col min="2820" max="2821" width="9.140625" style="30"/>
    <col min="2822" max="2822" width="8.28515625" style="30" customWidth="1"/>
    <col min="2823" max="2823" width="13.28515625" style="30" customWidth="1"/>
    <col min="2824" max="3072" width="9.140625" style="30"/>
    <col min="3073" max="3073" width="25.85546875" style="30" customWidth="1"/>
    <col min="3074" max="3074" width="9.140625" style="30"/>
    <col min="3075" max="3075" width="11.140625" style="30" customWidth="1"/>
    <col min="3076" max="3077" width="9.140625" style="30"/>
    <col min="3078" max="3078" width="8.28515625" style="30" customWidth="1"/>
    <col min="3079" max="3079" width="13.28515625" style="30" customWidth="1"/>
    <col min="3080" max="3328" width="9.140625" style="30"/>
    <col min="3329" max="3329" width="25.85546875" style="30" customWidth="1"/>
    <col min="3330" max="3330" width="9.140625" style="30"/>
    <col min="3331" max="3331" width="11.140625" style="30" customWidth="1"/>
    <col min="3332" max="3333" width="9.140625" style="30"/>
    <col min="3334" max="3334" width="8.28515625" style="30" customWidth="1"/>
    <col min="3335" max="3335" width="13.28515625" style="30" customWidth="1"/>
    <col min="3336" max="3584" width="9.140625" style="30"/>
    <col min="3585" max="3585" width="25.85546875" style="30" customWidth="1"/>
    <col min="3586" max="3586" width="9.140625" style="30"/>
    <col min="3587" max="3587" width="11.140625" style="30" customWidth="1"/>
    <col min="3588" max="3589" width="9.140625" style="30"/>
    <col min="3590" max="3590" width="8.28515625" style="30" customWidth="1"/>
    <col min="3591" max="3591" width="13.28515625" style="30" customWidth="1"/>
    <col min="3592" max="3840" width="9.140625" style="30"/>
    <col min="3841" max="3841" width="25.85546875" style="30" customWidth="1"/>
    <col min="3842" max="3842" width="9.140625" style="30"/>
    <col min="3843" max="3843" width="11.140625" style="30" customWidth="1"/>
    <col min="3844" max="3845" width="9.140625" style="30"/>
    <col min="3846" max="3846" width="8.28515625" style="30" customWidth="1"/>
    <col min="3847" max="3847" width="13.28515625" style="30" customWidth="1"/>
    <col min="3848" max="4096" width="9.140625" style="30"/>
    <col min="4097" max="4097" width="25.85546875" style="30" customWidth="1"/>
    <col min="4098" max="4098" width="9.140625" style="30"/>
    <col min="4099" max="4099" width="11.140625" style="30" customWidth="1"/>
    <col min="4100" max="4101" width="9.140625" style="30"/>
    <col min="4102" max="4102" width="8.28515625" style="30" customWidth="1"/>
    <col min="4103" max="4103" width="13.28515625" style="30" customWidth="1"/>
    <col min="4104" max="4352" width="9.140625" style="30"/>
    <col min="4353" max="4353" width="25.85546875" style="30" customWidth="1"/>
    <col min="4354" max="4354" width="9.140625" style="30"/>
    <col min="4355" max="4355" width="11.140625" style="30" customWidth="1"/>
    <col min="4356" max="4357" width="9.140625" style="30"/>
    <col min="4358" max="4358" width="8.28515625" style="30" customWidth="1"/>
    <col min="4359" max="4359" width="13.28515625" style="30" customWidth="1"/>
    <col min="4360" max="4608" width="9.140625" style="30"/>
    <col min="4609" max="4609" width="25.85546875" style="30" customWidth="1"/>
    <col min="4610" max="4610" width="9.140625" style="30"/>
    <col min="4611" max="4611" width="11.140625" style="30" customWidth="1"/>
    <col min="4612" max="4613" width="9.140625" style="30"/>
    <col min="4614" max="4614" width="8.28515625" style="30" customWidth="1"/>
    <col min="4615" max="4615" width="13.28515625" style="30" customWidth="1"/>
    <col min="4616" max="4864" width="9.140625" style="30"/>
    <col min="4865" max="4865" width="25.85546875" style="30" customWidth="1"/>
    <col min="4866" max="4866" width="9.140625" style="30"/>
    <col min="4867" max="4867" width="11.140625" style="30" customWidth="1"/>
    <col min="4868" max="4869" width="9.140625" style="30"/>
    <col min="4870" max="4870" width="8.28515625" style="30" customWidth="1"/>
    <col min="4871" max="4871" width="13.28515625" style="30" customWidth="1"/>
    <col min="4872" max="5120" width="9.140625" style="30"/>
    <col min="5121" max="5121" width="25.85546875" style="30" customWidth="1"/>
    <col min="5122" max="5122" width="9.140625" style="30"/>
    <col min="5123" max="5123" width="11.140625" style="30" customWidth="1"/>
    <col min="5124" max="5125" width="9.140625" style="30"/>
    <col min="5126" max="5126" width="8.28515625" style="30" customWidth="1"/>
    <col min="5127" max="5127" width="13.28515625" style="30" customWidth="1"/>
    <col min="5128" max="5376" width="9.140625" style="30"/>
    <col min="5377" max="5377" width="25.85546875" style="30" customWidth="1"/>
    <col min="5378" max="5378" width="9.140625" style="30"/>
    <col min="5379" max="5379" width="11.140625" style="30" customWidth="1"/>
    <col min="5380" max="5381" width="9.140625" style="30"/>
    <col min="5382" max="5382" width="8.28515625" style="30" customWidth="1"/>
    <col min="5383" max="5383" width="13.28515625" style="30" customWidth="1"/>
    <col min="5384" max="5632" width="9.140625" style="30"/>
    <col min="5633" max="5633" width="25.85546875" style="30" customWidth="1"/>
    <col min="5634" max="5634" width="9.140625" style="30"/>
    <col min="5635" max="5635" width="11.140625" style="30" customWidth="1"/>
    <col min="5636" max="5637" width="9.140625" style="30"/>
    <col min="5638" max="5638" width="8.28515625" style="30" customWidth="1"/>
    <col min="5639" max="5639" width="13.28515625" style="30" customWidth="1"/>
    <col min="5640" max="5888" width="9.140625" style="30"/>
    <col min="5889" max="5889" width="25.85546875" style="30" customWidth="1"/>
    <col min="5890" max="5890" width="9.140625" style="30"/>
    <col min="5891" max="5891" width="11.140625" style="30" customWidth="1"/>
    <col min="5892" max="5893" width="9.140625" style="30"/>
    <col min="5894" max="5894" width="8.28515625" style="30" customWidth="1"/>
    <col min="5895" max="5895" width="13.28515625" style="30" customWidth="1"/>
    <col min="5896" max="6144" width="9.140625" style="30"/>
    <col min="6145" max="6145" width="25.85546875" style="30" customWidth="1"/>
    <col min="6146" max="6146" width="9.140625" style="30"/>
    <col min="6147" max="6147" width="11.140625" style="30" customWidth="1"/>
    <col min="6148" max="6149" width="9.140625" style="30"/>
    <col min="6150" max="6150" width="8.28515625" style="30" customWidth="1"/>
    <col min="6151" max="6151" width="13.28515625" style="30" customWidth="1"/>
    <col min="6152" max="6400" width="9.140625" style="30"/>
    <col min="6401" max="6401" width="25.85546875" style="30" customWidth="1"/>
    <col min="6402" max="6402" width="9.140625" style="30"/>
    <col min="6403" max="6403" width="11.140625" style="30" customWidth="1"/>
    <col min="6404" max="6405" width="9.140625" style="30"/>
    <col min="6406" max="6406" width="8.28515625" style="30" customWidth="1"/>
    <col min="6407" max="6407" width="13.28515625" style="30" customWidth="1"/>
    <col min="6408" max="6656" width="9.140625" style="30"/>
    <col min="6657" max="6657" width="25.85546875" style="30" customWidth="1"/>
    <col min="6658" max="6658" width="9.140625" style="30"/>
    <col min="6659" max="6659" width="11.140625" style="30" customWidth="1"/>
    <col min="6660" max="6661" width="9.140625" style="30"/>
    <col min="6662" max="6662" width="8.28515625" style="30" customWidth="1"/>
    <col min="6663" max="6663" width="13.28515625" style="30" customWidth="1"/>
    <col min="6664" max="6912" width="9.140625" style="30"/>
    <col min="6913" max="6913" width="25.85546875" style="30" customWidth="1"/>
    <col min="6914" max="6914" width="9.140625" style="30"/>
    <col min="6915" max="6915" width="11.140625" style="30" customWidth="1"/>
    <col min="6916" max="6917" width="9.140625" style="30"/>
    <col min="6918" max="6918" width="8.28515625" style="30" customWidth="1"/>
    <col min="6919" max="6919" width="13.28515625" style="30" customWidth="1"/>
    <col min="6920" max="7168" width="9.140625" style="30"/>
    <col min="7169" max="7169" width="25.85546875" style="30" customWidth="1"/>
    <col min="7170" max="7170" width="9.140625" style="30"/>
    <col min="7171" max="7171" width="11.140625" style="30" customWidth="1"/>
    <col min="7172" max="7173" width="9.140625" style="30"/>
    <col min="7174" max="7174" width="8.28515625" style="30" customWidth="1"/>
    <col min="7175" max="7175" width="13.28515625" style="30" customWidth="1"/>
    <col min="7176" max="7424" width="9.140625" style="30"/>
    <col min="7425" max="7425" width="25.85546875" style="30" customWidth="1"/>
    <col min="7426" max="7426" width="9.140625" style="30"/>
    <col min="7427" max="7427" width="11.140625" style="30" customWidth="1"/>
    <col min="7428" max="7429" width="9.140625" style="30"/>
    <col min="7430" max="7430" width="8.28515625" style="30" customWidth="1"/>
    <col min="7431" max="7431" width="13.28515625" style="30" customWidth="1"/>
    <col min="7432" max="7680" width="9.140625" style="30"/>
    <col min="7681" max="7681" width="25.85546875" style="30" customWidth="1"/>
    <col min="7682" max="7682" width="9.140625" style="30"/>
    <col min="7683" max="7683" width="11.140625" style="30" customWidth="1"/>
    <col min="7684" max="7685" width="9.140625" style="30"/>
    <col min="7686" max="7686" width="8.28515625" style="30" customWidth="1"/>
    <col min="7687" max="7687" width="13.28515625" style="30" customWidth="1"/>
    <col min="7688" max="7936" width="9.140625" style="30"/>
    <col min="7937" max="7937" width="25.85546875" style="30" customWidth="1"/>
    <col min="7938" max="7938" width="9.140625" style="30"/>
    <col min="7939" max="7939" width="11.140625" style="30" customWidth="1"/>
    <col min="7940" max="7941" width="9.140625" style="30"/>
    <col min="7942" max="7942" width="8.28515625" style="30" customWidth="1"/>
    <col min="7943" max="7943" width="13.28515625" style="30" customWidth="1"/>
    <col min="7944" max="8192" width="9.140625" style="30"/>
    <col min="8193" max="8193" width="25.85546875" style="30" customWidth="1"/>
    <col min="8194" max="8194" width="9.140625" style="30"/>
    <col min="8195" max="8195" width="11.140625" style="30" customWidth="1"/>
    <col min="8196" max="8197" width="9.140625" style="30"/>
    <col min="8198" max="8198" width="8.28515625" style="30" customWidth="1"/>
    <col min="8199" max="8199" width="13.28515625" style="30" customWidth="1"/>
    <col min="8200" max="8448" width="9.140625" style="30"/>
    <col min="8449" max="8449" width="25.85546875" style="30" customWidth="1"/>
    <col min="8450" max="8450" width="9.140625" style="30"/>
    <col min="8451" max="8451" width="11.140625" style="30" customWidth="1"/>
    <col min="8452" max="8453" width="9.140625" style="30"/>
    <col min="8454" max="8454" width="8.28515625" style="30" customWidth="1"/>
    <col min="8455" max="8455" width="13.28515625" style="30" customWidth="1"/>
    <col min="8456" max="8704" width="9.140625" style="30"/>
    <col min="8705" max="8705" width="25.85546875" style="30" customWidth="1"/>
    <col min="8706" max="8706" width="9.140625" style="30"/>
    <col min="8707" max="8707" width="11.140625" style="30" customWidth="1"/>
    <col min="8708" max="8709" width="9.140625" style="30"/>
    <col min="8710" max="8710" width="8.28515625" style="30" customWidth="1"/>
    <col min="8711" max="8711" width="13.28515625" style="30" customWidth="1"/>
    <col min="8712" max="8960" width="9.140625" style="30"/>
    <col min="8961" max="8961" width="25.85546875" style="30" customWidth="1"/>
    <col min="8962" max="8962" width="9.140625" style="30"/>
    <col min="8963" max="8963" width="11.140625" style="30" customWidth="1"/>
    <col min="8964" max="8965" width="9.140625" style="30"/>
    <col min="8966" max="8966" width="8.28515625" style="30" customWidth="1"/>
    <col min="8967" max="8967" width="13.28515625" style="30" customWidth="1"/>
    <col min="8968" max="9216" width="9.140625" style="30"/>
    <col min="9217" max="9217" width="25.85546875" style="30" customWidth="1"/>
    <col min="9218" max="9218" width="9.140625" style="30"/>
    <col min="9219" max="9219" width="11.140625" style="30" customWidth="1"/>
    <col min="9220" max="9221" width="9.140625" style="30"/>
    <col min="9222" max="9222" width="8.28515625" style="30" customWidth="1"/>
    <col min="9223" max="9223" width="13.28515625" style="30" customWidth="1"/>
    <col min="9224" max="9472" width="9.140625" style="30"/>
    <col min="9473" max="9473" width="25.85546875" style="30" customWidth="1"/>
    <col min="9474" max="9474" width="9.140625" style="30"/>
    <col min="9475" max="9475" width="11.140625" style="30" customWidth="1"/>
    <col min="9476" max="9477" width="9.140625" style="30"/>
    <col min="9478" max="9478" width="8.28515625" style="30" customWidth="1"/>
    <col min="9479" max="9479" width="13.28515625" style="30" customWidth="1"/>
    <col min="9480" max="9728" width="9.140625" style="30"/>
    <col min="9729" max="9729" width="25.85546875" style="30" customWidth="1"/>
    <col min="9730" max="9730" width="9.140625" style="30"/>
    <col min="9731" max="9731" width="11.140625" style="30" customWidth="1"/>
    <col min="9732" max="9733" width="9.140625" style="30"/>
    <col min="9734" max="9734" width="8.28515625" style="30" customWidth="1"/>
    <col min="9735" max="9735" width="13.28515625" style="30" customWidth="1"/>
    <col min="9736" max="9984" width="9.140625" style="30"/>
    <col min="9985" max="9985" width="25.85546875" style="30" customWidth="1"/>
    <col min="9986" max="9986" width="9.140625" style="30"/>
    <col min="9987" max="9987" width="11.140625" style="30" customWidth="1"/>
    <col min="9988" max="9989" width="9.140625" style="30"/>
    <col min="9990" max="9990" width="8.28515625" style="30" customWidth="1"/>
    <col min="9991" max="9991" width="13.28515625" style="30" customWidth="1"/>
    <col min="9992" max="10240" width="9.140625" style="30"/>
    <col min="10241" max="10241" width="25.85546875" style="30" customWidth="1"/>
    <col min="10242" max="10242" width="9.140625" style="30"/>
    <col min="10243" max="10243" width="11.140625" style="30" customWidth="1"/>
    <col min="10244" max="10245" width="9.140625" style="30"/>
    <col min="10246" max="10246" width="8.28515625" style="30" customWidth="1"/>
    <col min="10247" max="10247" width="13.28515625" style="30" customWidth="1"/>
    <col min="10248" max="10496" width="9.140625" style="30"/>
    <col min="10497" max="10497" width="25.85546875" style="30" customWidth="1"/>
    <col min="10498" max="10498" width="9.140625" style="30"/>
    <col min="10499" max="10499" width="11.140625" style="30" customWidth="1"/>
    <col min="10500" max="10501" width="9.140625" style="30"/>
    <col min="10502" max="10502" width="8.28515625" style="30" customWidth="1"/>
    <col min="10503" max="10503" width="13.28515625" style="30" customWidth="1"/>
    <col min="10504" max="10752" width="9.140625" style="30"/>
    <col min="10753" max="10753" width="25.85546875" style="30" customWidth="1"/>
    <col min="10754" max="10754" width="9.140625" style="30"/>
    <col min="10755" max="10755" width="11.140625" style="30" customWidth="1"/>
    <col min="10756" max="10757" width="9.140625" style="30"/>
    <col min="10758" max="10758" width="8.28515625" style="30" customWidth="1"/>
    <col min="10759" max="10759" width="13.28515625" style="30" customWidth="1"/>
    <col min="10760" max="11008" width="9.140625" style="30"/>
    <col min="11009" max="11009" width="25.85546875" style="30" customWidth="1"/>
    <col min="11010" max="11010" width="9.140625" style="30"/>
    <col min="11011" max="11011" width="11.140625" style="30" customWidth="1"/>
    <col min="11012" max="11013" width="9.140625" style="30"/>
    <col min="11014" max="11014" width="8.28515625" style="30" customWidth="1"/>
    <col min="11015" max="11015" width="13.28515625" style="30" customWidth="1"/>
    <col min="11016" max="11264" width="9.140625" style="30"/>
    <col min="11265" max="11265" width="25.85546875" style="30" customWidth="1"/>
    <col min="11266" max="11266" width="9.140625" style="30"/>
    <col min="11267" max="11267" width="11.140625" style="30" customWidth="1"/>
    <col min="11268" max="11269" width="9.140625" style="30"/>
    <col min="11270" max="11270" width="8.28515625" style="30" customWidth="1"/>
    <col min="11271" max="11271" width="13.28515625" style="30" customWidth="1"/>
    <col min="11272" max="11520" width="9.140625" style="30"/>
    <col min="11521" max="11521" width="25.85546875" style="30" customWidth="1"/>
    <col min="11522" max="11522" width="9.140625" style="30"/>
    <col min="11523" max="11523" width="11.140625" style="30" customWidth="1"/>
    <col min="11524" max="11525" width="9.140625" style="30"/>
    <col min="11526" max="11526" width="8.28515625" style="30" customWidth="1"/>
    <col min="11527" max="11527" width="13.28515625" style="30" customWidth="1"/>
    <col min="11528" max="11776" width="9.140625" style="30"/>
    <col min="11777" max="11777" width="25.85546875" style="30" customWidth="1"/>
    <col min="11778" max="11778" width="9.140625" style="30"/>
    <col min="11779" max="11779" width="11.140625" style="30" customWidth="1"/>
    <col min="11780" max="11781" width="9.140625" style="30"/>
    <col min="11782" max="11782" width="8.28515625" style="30" customWidth="1"/>
    <col min="11783" max="11783" width="13.28515625" style="30" customWidth="1"/>
    <col min="11784" max="12032" width="9.140625" style="30"/>
    <col min="12033" max="12033" width="25.85546875" style="30" customWidth="1"/>
    <col min="12034" max="12034" width="9.140625" style="30"/>
    <col min="12035" max="12035" width="11.140625" style="30" customWidth="1"/>
    <col min="12036" max="12037" width="9.140625" style="30"/>
    <col min="12038" max="12038" width="8.28515625" style="30" customWidth="1"/>
    <col min="12039" max="12039" width="13.28515625" style="30" customWidth="1"/>
    <col min="12040" max="12288" width="9.140625" style="30"/>
    <col min="12289" max="12289" width="25.85546875" style="30" customWidth="1"/>
    <col min="12290" max="12290" width="9.140625" style="30"/>
    <col min="12291" max="12291" width="11.140625" style="30" customWidth="1"/>
    <col min="12292" max="12293" width="9.140625" style="30"/>
    <col min="12294" max="12294" width="8.28515625" style="30" customWidth="1"/>
    <col min="12295" max="12295" width="13.28515625" style="30" customWidth="1"/>
    <col min="12296" max="12544" width="9.140625" style="30"/>
    <col min="12545" max="12545" width="25.85546875" style="30" customWidth="1"/>
    <col min="12546" max="12546" width="9.140625" style="30"/>
    <col min="12547" max="12547" width="11.140625" style="30" customWidth="1"/>
    <col min="12548" max="12549" width="9.140625" style="30"/>
    <col min="12550" max="12550" width="8.28515625" style="30" customWidth="1"/>
    <col min="12551" max="12551" width="13.28515625" style="30" customWidth="1"/>
    <col min="12552" max="12800" width="9.140625" style="30"/>
    <col min="12801" max="12801" width="25.85546875" style="30" customWidth="1"/>
    <col min="12802" max="12802" width="9.140625" style="30"/>
    <col min="12803" max="12803" width="11.140625" style="30" customWidth="1"/>
    <col min="12804" max="12805" width="9.140625" style="30"/>
    <col min="12806" max="12806" width="8.28515625" style="30" customWidth="1"/>
    <col min="12807" max="12807" width="13.28515625" style="30" customWidth="1"/>
    <col min="12808" max="13056" width="9.140625" style="30"/>
    <col min="13057" max="13057" width="25.85546875" style="30" customWidth="1"/>
    <col min="13058" max="13058" width="9.140625" style="30"/>
    <col min="13059" max="13059" width="11.140625" style="30" customWidth="1"/>
    <col min="13060" max="13061" width="9.140625" style="30"/>
    <col min="13062" max="13062" width="8.28515625" style="30" customWidth="1"/>
    <col min="13063" max="13063" width="13.28515625" style="30" customWidth="1"/>
    <col min="13064" max="13312" width="9.140625" style="30"/>
    <col min="13313" max="13313" width="25.85546875" style="30" customWidth="1"/>
    <col min="13314" max="13314" width="9.140625" style="30"/>
    <col min="13315" max="13315" width="11.140625" style="30" customWidth="1"/>
    <col min="13316" max="13317" width="9.140625" style="30"/>
    <col min="13318" max="13318" width="8.28515625" style="30" customWidth="1"/>
    <col min="13319" max="13319" width="13.28515625" style="30" customWidth="1"/>
    <col min="13320" max="13568" width="9.140625" style="30"/>
    <col min="13569" max="13569" width="25.85546875" style="30" customWidth="1"/>
    <col min="13570" max="13570" width="9.140625" style="30"/>
    <col min="13571" max="13571" width="11.140625" style="30" customWidth="1"/>
    <col min="13572" max="13573" width="9.140625" style="30"/>
    <col min="13574" max="13574" width="8.28515625" style="30" customWidth="1"/>
    <col min="13575" max="13575" width="13.28515625" style="30" customWidth="1"/>
    <col min="13576" max="13824" width="9.140625" style="30"/>
    <col min="13825" max="13825" width="25.85546875" style="30" customWidth="1"/>
    <col min="13826" max="13826" width="9.140625" style="30"/>
    <col min="13827" max="13827" width="11.140625" style="30" customWidth="1"/>
    <col min="13828" max="13829" width="9.140625" style="30"/>
    <col min="13830" max="13830" width="8.28515625" style="30" customWidth="1"/>
    <col min="13831" max="13831" width="13.28515625" style="30" customWidth="1"/>
    <col min="13832" max="14080" width="9.140625" style="30"/>
    <col min="14081" max="14081" width="25.85546875" style="30" customWidth="1"/>
    <col min="14082" max="14082" width="9.140625" style="30"/>
    <col min="14083" max="14083" width="11.140625" style="30" customWidth="1"/>
    <col min="14084" max="14085" width="9.140625" style="30"/>
    <col min="14086" max="14086" width="8.28515625" style="30" customWidth="1"/>
    <col min="14087" max="14087" width="13.28515625" style="30" customWidth="1"/>
    <col min="14088" max="14336" width="9.140625" style="30"/>
    <col min="14337" max="14337" width="25.85546875" style="30" customWidth="1"/>
    <col min="14338" max="14338" width="9.140625" style="30"/>
    <col min="14339" max="14339" width="11.140625" style="30" customWidth="1"/>
    <col min="14340" max="14341" width="9.140625" style="30"/>
    <col min="14342" max="14342" width="8.28515625" style="30" customWidth="1"/>
    <col min="14343" max="14343" width="13.28515625" style="30" customWidth="1"/>
    <col min="14344" max="14592" width="9.140625" style="30"/>
    <col min="14593" max="14593" width="25.85546875" style="30" customWidth="1"/>
    <col min="14594" max="14594" width="9.140625" style="30"/>
    <col min="14595" max="14595" width="11.140625" style="30" customWidth="1"/>
    <col min="14596" max="14597" width="9.140625" style="30"/>
    <col min="14598" max="14598" width="8.28515625" style="30" customWidth="1"/>
    <col min="14599" max="14599" width="13.28515625" style="30" customWidth="1"/>
    <col min="14600" max="14848" width="9.140625" style="30"/>
    <col min="14849" max="14849" width="25.85546875" style="30" customWidth="1"/>
    <col min="14850" max="14850" width="9.140625" style="30"/>
    <col min="14851" max="14851" width="11.140625" style="30" customWidth="1"/>
    <col min="14852" max="14853" width="9.140625" style="30"/>
    <col min="14854" max="14854" width="8.28515625" style="30" customWidth="1"/>
    <col min="14855" max="14855" width="13.28515625" style="30" customWidth="1"/>
    <col min="14856" max="15104" width="9.140625" style="30"/>
    <col min="15105" max="15105" width="25.85546875" style="30" customWidth="1"/>
    <col min="15106" max="15106" width="9.140625" style="30"/>
    <col min="15107" max="15107" width="11.140625" style="30" customWidth="1"/>
    <col min="15108" max="15109" width="9.140625" style="30"/>
    <col min="15110" max="15110" width="8.28515625" style="30" customWidth="1"/>
    <col min="15111" max="15111" width="13.28515625" style="30" customWidth="1"/>
    <col min="15112" max="15360" width="9.140625" style="30"/>
    <col min="15361" max="15361" width="25.85546875" style="30" customWidth="1"/>
    <col min="15362" max="15362" width="9.140625" style="30"/>
    <col min="15363" max="15363" width="11.140625" style="30" customWidth="1"/>
    <col min="15364" max="15365" width="9.140625" style="30"/>
    <col min="15366" max="15366" width="8.28515625" style="30" customWidth="1"/>
    <col min="15367" max="15367" width="13.28515625" style="30" customWidth="1"/>
    <col min="15368" max="15616" width="9.140625" style="30"/>
    <col min="15617" max="15617" width="25.85546875" style="30" customWidth="1"/>
    <col min="15618" max="15618" width="9.140625" style="30"/>
    <col min="15619" max="15619" width="11.140625" style="30" customWidth="1"/>
    <col min="15620" max="15621" width="9.140625" style="30"/>
    <col min="15622" max="15622" width="8.28515625" style="30" customWidth="1"/>
    <col min="15623" max="15623" width="13.28515625" style="30" customWidth="1"/>
    <col min="15624" max="15872" width="9.140625" style="30"/>
    <col min="15873" max="15873" width="25.85546875" style="30" customWidth="1"/>
    <col min="15874" max="15874" width="9.140625" style="30"/>
    <col min="15875" max="15875" width="11.140625" style="30" customWidth="1"/>
    <col min="15876" max="15877" width="9.140625" style="30"/>
    <col min="15878" max="15878" width="8.28515625" style="30" customWidth="1"/>
    <col min="15879" max="15879" width="13.28515625" style="30" customWidth="1"/>
    <col min="15880" max="16128" width="9.140625" style="30"/>
    <col min="16129" max="16129" width="25.85546875" style="30" customWidth="1"/>
    <col min="16130" max="16130" width="9.140625" style="30"/>
    <col min="16131" max="16131" width="11.140625" style="30" customWidth="1"/>
    <col min="16132" max="16133" width="9.140625" style="30"/>
    <col min="16134" max="16134" width="8.28515625" style="30" customWidth="1"/>
    <col min="16135" max="16135" width="13.28515625" style="30" customWidth="1"/>
    <col min="16136" max="16384" width="9.140625" style="30"/>
  </cols>
  <sheetData>
    <row r="1" spans="1:7" ht="127.5" customHeight="1" thickBot="1" x14ac:dyDescent="0.25">
      <c r="A1" s="42" t="s">
        <v>132</v>
      </c>
      <c r="B1" s="43"/>
      <c r="C1" s="43"/>
      <c r="D1" s="43"/>
      <c r="E1" s="43"/>
      <c r="F1" s="43"/>
      <c r="G1" s="44"/>
    </row>
    <row r="2" spans="1:7" ht="40.5" customHeight="1" x14ac:dyDescent="0.2">
      <c r="A2" s="57" t="s">
        <v>140</v>
      </c>
      <c r="B2" s="58"/>
      <c r="C2" s="58"/>
      <c r="D2" s="58"/>
      <c r="E2" s="58"/>
      <c r="F2" s="58"/>
      <c r="G2" s="59"/>
    </row>
    <row r="3" spans="1:7" ht="18" customHeight="1" thickBot="1" x14ac:dyDescent="0.25">
      <c r="A3" s="60"/>
      <c r="B3" s="61"/>
      <c r="C3" s="61"/>
      <c r="D3" s="61"/>
      <c r="E3" s="61"/>
      <c r="F3" s="61"/>
      <c r="G3" s="62"/>
    </row>
    <row r="4" spans="1:7" ht="38.25" customHeight="1" x14ac:dyDescent="0.2">
      <c r="A4" s="63" t="s">
        <v>126</v>
      </c>
      <c r="B4" s="64"/>
      <c r="C4" s="64"/>
      <c r="D4" s="64"/>
      <c r="E4" s="64"/>
      <c r="F4" s="64"/>
      <c r="G4" s="65"/>
    </row>
    <row r="5" spans="1:7" ht="36" customHeight="1" thickBot="1" x14ac:dyDescent="0.25">
      <c r="A5" s="66"/>
      <c r="B5" s="67"/>
      <c r="C5" s="67"/>
      <c r="D5" s="67"/>
      <c r="E5" s="67"/>
      <c r="F5" s="67"/>
      <c r="G5" s="68"/>
    </row>
    <row r="6" spans="1:7" ht="37.5" customHeight="1" thickBot="1" x14ac:dyDescent="0.25">
      <c r="A6" s="28" t="s">
        <v>127</v>
      </c>
      <c r="B6" s="42" t="s">
        <v>133</v>
      </c>
      <c r="C6" s="43"/>
      <c r="D6" s="43"/>
      <c r="E6" s="43"/>
      <c r="F6" s="43"/>
      <c r="G6" s="44"/>
    </row>
    <row r="7" spans="1:7" ht="32.25" customHeight="1" thickBot="1" x14ac:dyDescent="0.25">
      <c r="A7" s="28" t="s">
        <v>128</v>
      </c>
      <c r="B7" s="36" t="s">
        <v>136</v>
      </c>
      <c r="C7" s="37"/>
      <c r="D7" s="37"/>
      <c r="E7" s="37"/>
      <c r="F7" s="37"/>
      <c r="G7" s="38"/>
    </row>
    <row r="8" spans="1:7" ht="32.25" customHeight="1" thickBot="1" x14ac:dyDescent="0.25">
      <c r="A8" s="31" t="s">
        <v>134</v>
      </c>
      <c r="B8" s="36" t="s">
        <v>135</v>
      </c>
      <c r="C8" s="37"/>
      <c r="D8" s="37"/>
      <c r="E8" s="37"/>
      <c r="F8" s="37"/>
      <c r="G8" s="38"/>
    </row>
    <row r="9" spans="1:7" ht="24" customHeight="1" thickBot="1" x14ac:dyDescent="0.25">
      <c r="A9" s="42" t="s">
        <v>129</v>
      </c>
      <c r="B9" s="43"/>
      <c r="C9" s="43"/>
      <c r="D9" s="43"/>
      <c r="E9" s="43"/>
      <c r="F9" s="43"/>
      <c r="G9" s="44"/>
    </row>
    <row r="10" spans="1:7" ht="15.75" customHeight="1" x14ac:dyDescent="0.2">
      <c r="A10" s="45" t="s">
        <v>139</v>
      </c>
      <c r="B10" s="48" t="s">
        <v>137</v>
      </c>
      <c r="C10" s="49"/>
      <c r="D10" s="49"/>
      <c r="E10" s="50"/>
      <c r="F10" s="48" t="s">
        <v>138</v>
      </c>
      <c r="G10" s="50"/>
    </row>
    <row r="11" spans="1:7" ht="15.75" customHeight="1" x14ac:dyDescent="0.2">
      <c r="A11" s="46"/>
      <c r="B11" s="51"/>
      <c r="C11" s="52"/>
      <c r="D11" s="52"/>
      <c r="E11" s="53"/>
      <c r="F11" s="51"/>
      <c r="G11" s="53"/>
    </row>
    <row r="12" spans="1:7" ht="36" customHeight="1" x14ac:dyDescent="0.2">
      <c r="A12" s="46"/>
      <c r="B12" s="51"/>
      <c r="C12" s="52"/>
      <c r="D12" s="52"/>
      <c r="E12" s="53"/>
      <c r="F12" s="51"/>
      <c r="G12" s="53"/>
    </row>
    <row r="13" spans="1:7" ht="15.75" customHeight="1" x14ac:dyDescent="0.2">
      <c r="A13" s="46"/>
      <c r="B13" s="51"/>
      <c r="C13" s="52"/>
      <c r="D13" s="52"/>
      <c r="E13" s="53"/>
      <c r="F13" s="51"/>
      <c r="G13" s="53"/>
    </row>
    <row r="14" spans="1:7" ht="36.75" customHeight="1" x14ac:dyDescent="0.2">
      <c r="A14" s="46"/>
      <c r="B14" s="51"/>
      <c r="C14" s="52"/>
      <c r="D14" s="52"/>
      <c r="E14" s="53"/>
      <c r="F14" s="51"/>
      <c r="G14" s="53"/>
    </row>
    <row r="15" spans="1:7" ht="44.25" customHeight="1" thickBot="1" x14ac:dyDescent="0.25">
      <c r="A15" s="47"/>
      <c r="B15" s="54"/>
      <c r="C15" s="55"/>
      <c r="D15" s="55"/>
      <c r="E15" s="56"/>
      <c r="F15" s="54"/>
      <c r="G15" s="56"/>
    </row>
    <row r="16" spans="1:7" ht="24.75" customHeight="1" thickBot="1" x14ac:dyDescent="0.25">
      <c r="A16" s="29" t="s">
        <v>130</v>
      </c>
      <c r="B16" s="39"/>
      <c r="C16" s="40"/>
      <c r="D16" s="40"/>
      <c r="E16" s="40"/>
      <c r="F16" s="40"/>
      <c r="G16" s="41"/>
    </row>
    <row r="17" spans="1:7" ht="21" customHeight="1" thickBot="1" x14ac:dyDescent="0.25">
      <c r="A17" s="29" t="s">
        <v>131</v>
      </c>
      <c r="B17" s="39"/>
      <c r="C17" s="40"/>
      <c r="D17" s="40"/>
      <c r="E17" s="40"/>
      <c r="F17" s="40"/>
      <c r="G17" s="41"/>
    </row>
    <row r="18" spans="1:7" ht="99.75" customHeight="1" thickBot="1" x14ac:dyDescent="0.25">
      <c r="A18" s="33"/>
      <c r="B18" s="34"/>
      <c r="C18" s="34"/>
      <c r="D18" s="34"/>
      <c r="E18" s="34"/>
      <c r="F18" s="34"/>
      <c r="G18" s="35"/>
    </row>
  </sheetData>
  <mergeCells count="13">
    <mergeCell ref="A1:G1"/>
    <mergeCell ref="A2:G3"/>
    <mergeCell ref="A4:G5"/>
    <mergeCell ref="B6:G6"/>
    <mergeCell ref="B7:G7"/>
    <mergeCell ref="A18:G18"/>
    <mergeCell ref="B8:G8"/>
    <mergeCell ref="B16:G16"/>
    <mergeCell ref="B17:G17"/>
    <mergeCell ref="A9:G9"/>
    <mergeCell ref="A10:A15"/>
    <mergeCell ref="B10:E15"/>
    <mergeCell ref="F10:G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4:M56"/>
  <sheetViews>
    <sheetView view="pageBreakPreview" zoomScaleNormal="70" zoomScaleSheetLayoutView="100" workbookViewId="0">
      <selection activeCell="F4" sqref="F4:K5"/>
    </sheetView>
  </sheetViews>
  <sheetFormatPr defaultRowHeight="10.5" x14ac:dyDescent="0.25"/>
  <cols>
    <col min="1" max="1" width="4.28515625" style="17" customWidth="1"/>
    <col min="2" max="2" width="7.5703125" style="17" customWidth="1"/>
    <col min="3" max="3" width="35.85546875" style="4" customWidth="1"/>
    <col min="4" max="4" width="13" style="18" customWidth="1"/>
    <col min="5" max="5" width="10" style="18" customWidth="1"/>
    <col min="6" max="6" width="8.5703125" style="17" customWidth="1"/>
    <col min="7" max="7" width="8" style="17" customWidth="1"/>
    <col min="8" max="8" width="10.28515625" style="19" customWidth="1"/>
    <col min="9" max="9" width="9.85546875" style="20" customWidth="1"/>
    <col min="10" max="10" width="13.85546875" style="18" customWidth="1"/>
    <col min="11" max="11" width="14" style="18" customWidth="1"/>
    <col min="12" max="12" width="9.140625" style="4"/>
    <col min="13" max="13" width="13.140625" style="4" customWidth="1"/>
    <col min="14" max="16384" width="9.140625" style="4"/>
  </cols>
  <sheetData>
    <row r="4" spans="1:11" ht="12.75" customHeight="1" x14ac:dyDescent="0.25">
      <c r="A4" s="75" t="s">
        <v>125</v>
      </c>
      <c r="B4" s="76"/>
      <c r="C4" s="76"/>
      <c r="D4" s="77" t="s">
        <v>66</v>
      </c>
      <c r="E4" s="77"/>
      <c r="F4" s="78" t="s">
        <v>124</v>
      </c>
      <c r="G4" s="78"/>
      <c r="H4" s="78"/>
      <c r="I4" s="78"/>
      <c r="J4" s="78"/>
      <c r="K4" s="78"/>
    </row>
    <row r="5" spans="1:11" ht="12.75" customHeight="1" x14ac:dyDescent="0.25">
      <c r="A5" s="76"/>
      <c r="B5" s="76"/>
      <c r="C5" s="76"/>
      <c r="D5" s="25"/>
      <c r="E5" s="25"/>
      <c r="F5" s="78"/>
      <c r="G5" s="78"/>
      <c r="H5" s="78"/>
      <c r="I5" s="78"/>
      <c r="J5" s="78"/>
      <c r="K5" s="78"/>
    </row>
    <row r="6" spans="1:11" ht="12.75" customHeight="1" x14ac:dyDescent="0.25">
      <c r="A6" s="76"/>
      <c r="B6" s="76"/>
      <c r="C6" s="76"/>
      <c r="D6" s="25"/>
      <c r="E6" s="25"/>
      <c r="F6" s="26"/>
      <c r="G6" s="26"/>
      <c r="H6" s="26"/>
      <c r="I6" s="26"/>
      <c r="J6" s="26"/>
      <c r="K6" s="26"/>
    </row>
    <row r="7" spans="1:11" ht="12.75" customHeight="1" x14ac:dyDescent="0.25">
      <c r="A7" s="76"/>
      <c r="B7" s="76"/>
      <c r="C7" s="76"/>
      <c r="D7" s="79" t="s">
        <v>67</v>
      </c>
      <c r="E7" s="79"/>
      <c r="F7" s="78"/>
      <c r="G7" s="78"/>
      <c r="H7" s="78"/>
      <c r="I7" s="78"/>
      <c r="J7" s="26"/>
      <c r="K7" s="26"/>
    </row>
    <row r="8" spans="1:11" ht="12.75" customHeight="1" x14ac:dyDescent="0.25">
      <c r="A8" s="76"/>
      <c r="B8" s="76"/>
      <c r="C8" s="76"/>
      <c r="D8" s="77" t="s">
        <v>68</v>
      </c>
      <c r="E8" s="77"/>
      <c r="F8" s="78"/>
      <c r="G8" s="78"/>
      <c r="H8" s="78"/>
      <c r="I8" s="78"/>
      <c r="J8" s="26"/>
      <c r="K8" s="26"/>
    </row>
    <row r="9" spans="1:11" ht="12.75" customHeight="1" x14ac:dyDescent="0.25">
      <c r="A9" s="76"/>
      <c r="B9" s="76"/>
      <c r="C9" s="76"/>
      <c r="D9" s="77" t="s">
        <v>69</v>
      </c>
      <c r="E9" s="77"/>
      <c r="F9" s="78"/>
      <c r="G9" s="78"/>
      <c r="H9" s="78"/>
      <c r="I9" s="26"/>
      <c r="J9" s="26"/>
      <c r="K9" s="26"/>
    </row>
    <row r="12" spans="1:11" ht="15.75" x14ac:dyDescent="0.25">
      <c r="A12" s="74" t="s">
        <v>116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</row>
    <row r="14" spans="1:11" ht="12" x14ac:dyDescent="0.25">
      <c r="A14" s="69" t="s">
        <v>0</v>
      </c>
      <c r="B14" s="70" t="s">
        <v>88</v>
      </c>
      <c r="C14" s="69" t="s">
        <v>1</v>
      </c>
      <c r="D14" s="70" t="s">
        <v>89</v>
      </c>
      <c r="E14" s="69" t="s">
        <v>2</v>
      </c>
      <c r="F14" s="69"/>
      <c r="G14" s="69" t="s">
        <v>3</v>
      </c>
      <c r="H14" s="72" t="s">
        <v>4</v>
      </c>
      <c r="I14" s="73" t="s">
        <v>65</v>
      </c>
      <c r="J14" s="69" t="s">
        <v>5</v>
      </c>
      <c r="K14" s="69"/>
    </row>
    <row r="15" spans="1:11" ht="12" x14ac:dyDescent="0.25">
      <c r="A15" s="69"/>
      <c r="B15" s="70"/>
      <c r="C15" s="69"/>
      <c r="D15" s="70"/>
      <c r="E15" s="69"/>
      <c r="F15" s="69"/>
      <c r="G15" s="69"/>
      <c r="H15" s="72"/>
      <c r="I15" s="73"/>
      <c r="J15" s="24" t="s">
        <v>6</v>
      </c>
      <c r="K15" s="24" t="s">
        <v>7</v>
      </c>
    </row>
    <row r="16" spans="1:11" x14ac:dyDescent="0.25">
      <c r="A16" s="1"/>
      <c r="B16" s="1"/>
      <c r="C16" s="5" t="s">
        <v>8</v>
      </c>
      <c r="D16" s="1"/>
      <c r="E16" s="1"/>
      <c r="F16" s="1"/>
      <c r="G16" s="1"/>
      <c r="H16" s="3"/>
      <c r="I16" s="6"/>
      <c r="J16" s="1"/>
      <c r="K16" s="1"/>
    </row>
    <row r="17" spans="1:11" x14ac:dyDescent="0.25">
      <c r="A17" s="1"/>
      <c r="B17" s="1"/>
      <c r="C17" s="7" t="s">
        <v>9</v>
      </c>
      <c r="D17" s="1"/>
      <c r="E17" s="1"/>
      <c r="F17" s="1"/>
      <c r="G17" s="1"/>
      <c r="H17" s="3"/>
      <c r="I17" s="6"/>
      <c r="J17" s="1"/>
      <c r="K17" s="1"/>
    </row>
    <row r="18" spans="1:11" ht="12" x14ac:dyDescent="0.25">
      <c r="A18" s="1">
        <v>1</v>
      </c>
      <c r="B18" s="1" t="s">
        <v>76</v>
      </c>
      <c r="C18" s="2" t="s">
        <v>11</v>
      </c>
      <c r="D18" s="1" t="s">
        <v>10</v>
      </c>
      <c r="E18" s="1" t="s">
        <v>12</v>
      </c>
      <c r="F18" s="1" t="s">
        <v>13</v>
      </c>
      <c r="G18" s="3" t="s">
        <v>14</v>
      </c>
      <c r="H18" s="21">
        <v>867</v>
      </c>
      <c r="I18" s="21">
        <v>2.4500000000000002</v>
      </c>
      <c r="J18" s="21">
        <f>I18*H18</f>
        <v>2124.15</v>
      </c>
      <c r="K18" s="1"/>
    </row>
    <row r="19" spans="1:11" ht="21" x14ac:dyDescent="0.25">
      <c r="A19" s="1">
        <v>2</v>
      </c>
      <c r="B19" s="1" t="s">
        <v>77</v>
      </c>
      <c r="C19" s="2" t="s">
        <v>15</v>
      </c>
      <c r="D19" s="1" t="s">
        <v>90</v>
      </c>
      <c r="E19" s="1" t="s">
        <v>16</v>
      </c>
      <c r="F19" s="1" t="s">
        <v>13</v>
      </c>
      <c r="G19" s="3" t="s">
        <v>14</v>
      </c>
      <c r="H19" s="21">
        <v>8334.89</v>
      </c>
      <c r="I19" s="21">
        <v>2.75</v>
      </c>
      <c r="J19" s="21">
        <f t="shared" ref="J19:J25" si="0">I19*H19</f>
        <v>22920.947499999998</v>
      </c>
      <c r="K19" s="1"/>
    </row>
    <row r="20" spans="1:11" ht="31.5" x14ac:dyDescent="0.25">
      <c r="A20" s="1">
        <v>3</v>
      </c>
      <c r="B20" s="1" t="s">
        <v>78</v>
      </c>
      <c r="C20" s="2" t="s">
        <v>17</v>
      </c>
      <c r="D20" s="1" t="s">
        <v>91</v>
      </c>
      <c r="E20" s="1" t="s">
        <v>16</v>
      </c>
      <c r="F20" s="1" t="s">
        <v>13</v>
      </c>
      <c r="G20" s="3" t="s">
        <v>14</v>
      </c>
      <c r="H20" s="21">
        <v>655.64</v>
      </c>
      <c r="I20" s="21">
        <v>4.5999999999999996</v>
      </c>
      <c r="J20" s="21">
        <f t="shared" si="0"/>
        <v>3015.9439999999995</v>
      </c>
      <c r="K20" s="1"/>
    </row>
    <row r="21" spans="1:11" ht="21" x14ac:dyDescent="0.25">
      <c r="A21" s="1">
        <v>4</v>
      </c>
      <c r="B21" s="1" t="s">
        <v>117</v>
      </c>
      <c r="C21" s="9" t="s">
        <v>60</v>
      </c>
      <c r="D21" s="1" t="s">
        <v>92</v>
      </c>
      <c r="E21" s="1" t="s">
        <v>61</v>
      </c>
      <c r="F21" s="1" t="s">
        <v>13</v>
      </c>
      <c r="G21" s="3" t="s">
        <v>14</v>
      </c>
      <c r="H21" s="21">
        <v>926.1</v>
      </c>
      <c r="I21" s="21">
        <v>9.6</v>
      </c>
      <c r="J21" s="21">
        <f t="shared" si="0"/>
        <v>8890.56</v>
      </c>
      <c r="K21" s="1"/>
    </row>
    <row r="22" spans="1:11" ht="12" x14ac:dyDescent="0.25">
      <c r="A22" s="1">
        <v>5</v>
      </c>
      <c r="B22" s="1" t="s">
        <v>79</v>
      </c>
      <c r="C22" s="2" t="s">
        <v>18</v>
      </c>
      <c r="D22" s="1" t="s">
        <v>23</v>
      </c>
      <c r="E22" s="1" t="s">
        <v>19</v>
      </c>
      <c r="F22" s="1" t="s">
        <v>13</v>
      </c>
      <c r="G22" s="3" t="s">
        <v>20</v>
      </c>
      <c r="H22" s="21">
        <v>180</v>
      </c>
      <c r="I22" s="21">
        <v>6</v>
      </c>
      <c r="J22" s="21">
        <f t="shared" si="0"/>
        <v>1080</v>
      </c>
      <c r="K22" s="1"/>
    </row>
    <row r="23" spans="1:11" ht="21" x14ac:dyDescent="0.25">
      <c r="A23" s="1">
        <v>6</v>
      </c>
      <c r="B23" s="1" t="s">
        <v>80</v>
      </c>
      <c r="C23" s="2" t="s">
        <v>21</v>
      </c>
      <c r="D23" s="1" t="s">
        <v>93</v>
      </c>
      <c r="E23" s="1" t="s">
        <v>22</v>
      </c>
      <c r="F23" s="1" t="s">
        <v>13</v>
      </c>
      <c r="G23" s="3" t="s">
        <v>14</v>
      </c>
      <c r="H23" s="21">
        <v>2421.0700000000002</v>
      </c>
      <c r="I23" s="21">
        <v>5.15</v>
      </c>
      <c r="J23" s="21">
        <f t="shared" si="0"/>
        <v>12468.510500000002</v>
      </c>
      <c r="K23" s="1"/>
    </row>
    <row r="24" spans="1:11" ht="12" x14ac:dyDescent="0.25">
      <c r="A24" s="1">
        <v>7</v>
      </c>
      <c r="B24" s="1" t="s">
        <v>118</v>
      </c>
      <c r="C24" s="2" t="s">
        <v>24</v>
      </c>
      <c r="D24" s="1" t="s">
        <v>94</v>
      </c>
      <c r="E24" s="1" t="s">
        <v>25</v>
      </c>
      <c r="F24" s="1" t="s">
        <v>13</v>
      </c>
      <c r="G24" s="3" t="s">
        <v>14</v>
      </c>
      <c r="H24" s="21">
        <v>2421.0700000000002</v>
      </c>
      <c r="I24" s="21">
        <v>0.95</v>
      </c>
      <c r="J24" s="21">
        <f t="shared" si="0"/>
        <v>2300.0165000000002</v>
      </c>
      <c r="K24" s="1"/>
    </row>
    <row r="25" spans="1:11" ht="12" x14ac:dyDescent="0.25">
      <c r="A25" s="1">
        <v>8</v>
      </c>
      <c r="B25" s="1" t="s">
        <v>81</v>
      </c>
      <c r="C25" s="2" t="s">
        <v>104</v>
      </c>
      <c r="D25" s="1" t="s">
        <v>105</v>
      </c>
      <c r="E25" s="1" t="s">
        <v>106</v>
      </c>
      <c r="F25" s="1" t="s">
        <v>13</v>
      </c>
      <c r="G25" s="3" t="s">
        <v>14</v>
      </c>
      <c r="H25" s="21">
        <v>1742.08</v>
      </c>
      <c r="I25" s="21">
        <v>2.1</v>
      </c>
      <c r="J25" s="21">
        <f t="shared" si="0"/>
        <v>3658.3679999999999</v>
      </c>
      <c r="K25" s="1"/>
    </row>
    <row r="26" spans="1:11" ht="19.5" customHeight="1" x14ac:dyDescent="0.25">
      <c r="A26" s="1"/>
      <c r="B26" s="1"/>
      <c r="C26" s="2"/>
      <c r="D26" s="1"/>
      <c r="E26" s="1"/>
      <c r="F26" s="1"/>
      <c r="G26" s="71" t="s">
        <v>72</v>
      </c>
      <c r="H26" s="71"/>
      <c r="I26" s="10"/>
      <c r="J26" s="23">
        <f>SUM(J18:J25)</f>
        <v>56458.496500000001</v>
      </c>
      <c r="K26" s="23">
        <f>J26</f>
        <v>56458.496500000001</v>
      </c>
    </row>
    <row r="27" spans="1:11" x14ac:dyDescent="0.25">
      <c r="A27" s="1"/>
      <c r="B27" s="1"/>
      <c r="C27" s="7" t="s">
        <v>27</v>
      </c>
      <c r="D27" s="1"/>
      <c r="E27" s="1"/>
      <c r="F27" s="1"/>
      <c r="G27" s="3"/>
      <c r="H27" s="3"/>
      <c r="I27" s="3"/>
      <c r="J27" s="1"/>
      <c r="K27" s="1"/>
    </row>
    <row r="28" spans="1:11" ht="12" x14ac:dyDescent="0.25">
      <c r="A28" s="1">
        <v>9</v>
      </c>
      <c r="B28" s="1" t="s">
        <v>121</v>
      </c>
      <c r="C28" s="2" t="s">
        <v>115</v>
      </c>
      <c r="D28" s="1" t="s">
        <v>119</v>
      </c>
      <c r="E28" s="1" t="s">
        <v>28</v>
      </c>
      <c r="F28" s="1" t="s">
        <v>13</v>
      </c>
      <c r="G28" s="3" t="s">
        <v>14</v>
      </c>
      <c r="H28" s="21">
        <v>13.99</v>
      </c>
      <c r="I28" s="21">
        <v>9.1</v>
      </c>
      <c r="J28" s="21">
        <f>I28*H28</f>
        <v>127.309</v>
      </c>
      <c r="K28" s="1"/>
    </row>
    <row r="29" spans="1:11" ht="52.5" x14ac:dyDescent="0.25">
      <c r="A29" s="1">
        <v>10</v>
      </c>
      <c r="B29" s="1" t="s">
        <v>82</v>
      </c>
      <c r="C29" s="2" t="s">
        <v>29</v>
      </c>
      <c r="D29" s="1" t="s">
        <v>95</v>
      </c>
      <c r="E29" s="1" t="s">
        <v>30</v>
      </c>
      <c r="F29" s="1" t="s">
        <v>13</v>
      </c>
      <c r="G29" s="3" t="s">
        <v>14</v>
      </c>
      <c r="H29" s="21">
        <v>365.56799999999998</v>
      </c>
      <c r="I29" s="21">
        <v>86</v>
      </c>
      <c r="J29" s="21">
        <f t="shared" ref="J29:J31" si="1">I29*H29</f>
        <v>31438.847999999998</v>
      </c>
      <c r="K29" s="1"/>
    </row>
    <row r="30" spans="1:11" ht="12" x14ac:dyDescent="0.25">
      <c r="A30" s="1">
        <v>11</v>
      </c>
      <c r="B30" s="1" t="s">
        <v>122</v>
      </c>
      <c r="C30" s="2" t="s">
        <v>107</v>
      </c>
      <c r="D30" s="1" t="s">
        <v>111</v>
      </c>
      <c r="E30" s="1" t="s">
        <v>109</v>
      </c>
      <c r="F30" s="1" t="s">
        <v>13</v>
      </c>
      <c r="G30" s="3" t="s">
        <v>20</v>
      </c>
      <c r="H30" s="21">
        <v>1904</v>
      </c>
      <c r="I30" s="21">
        <v>8.8000000000000007</v>
      </c>
      <c r="J30" s="21">
        <f t="shared" si="1"/>
        <v>16755.2</v>
      </c>
      <c r="K30" s="1"/>
    </row>
    <row r="31" spans="1:11" ht="12" x14ac:dyDescent="0.25">
      <c r="A31" s="1">
        <v>12</v>
      </c>
      <c r="B31" s="1" t="s">
        <v>123</v>
      </c>
      <c r="C31" s="2" t="s">
        <v>108</v>
      </c>
      <c r="D31" s="1" t="s">
        <v>112</v>
      </c>
      <c r="E31" s="1" t="s">
        <v>110</v>
      </c>
      <c r="F31" s="1" t="s">
        <v>13</v>
      </c>
      <c r="G31" s="3" t="s">
        <v>113</v>
      </c>
      <c r="H31" s="21">
        <v>275.60000000000002</v>
      </c>
      <c r="I31" s="21">
        <v>12.6</v>
      </c>
      <c r="J31" s="21">
        <f t="shared" si="1"/>
        <v>3472.5600000000004</v>
      </c>
      <c r="K31" s="1"/>
    </row>
    <row r="32" spans="1:11" ht="21" customHeight="1" x14ac:dyDescent="0.25">
      <c r="A32" s="1"/>
      <c r="B32" s="1"/>
      <c r="C32" s="2"/>
      <c r="D32" s="1"/>
      <c r="E32" s="1"/>
      <c r="F32" s="1"/>
      <c r="G32" s="71" t="s">
        <v>73</v>
      </c>
      <c r="H32" s="71"/>
      <c r="I32" s="3"/>
      <c r="J32" s="23">
        <f>SUM(J28:J31)</f>
        <v>51793.917000000001</v>
      </c>
      <c r="K32" s="23">
        <f>J32+K26</f>
        <v>108252.4135</v>
      </c>
    </row>
    <row r="33" spans="1:12" x14ac:dyDescent="0.25">
      <c r="A33" s="1"/>
      <c r="B33" s="1"/>
      <c r="C33" s="7" t="s">
        <v>70</v>
      </c>
      <c r="D33" s="1"/>
      <c r="E33" s="1"/>
      <c r="F33" s="1"/>
      <c r="G33" s="3"/>
      <c r="H33" s="3"/>
      <c r="I33" s="3"/>
      <c r="J33" s="1"/>
      <c r="K33" s="1"/>
    </row>
    <row r="34" spans="1:12" ht="21" x14ac:dyDescent="0.25">
      <c r="A34" s="1">
        <v>13</v>
      </c>
      <c r="B34" s="1" t="s">
        <v>120</v>
      </c>
      <c r="C34" s="2" t="s">
        <v>31</v>
      </c>
      <c r="D34" s="1" t="s">
        <v>96</v>
      </c>
      <c r="E34" s="1" t="s">
        <v>32</v>
      </c>
      <c r="F34" s="1" t="s">
        <v>13</v>
      </c>
      <c r="G34" s="3" t="s">
        <v>26</v>
      </c>
      <c r="H34" s="21">
        <v>20716.52</v>
      </c>
      <c r="I34" s="21">
        <v>1.42</v>
      </c>
      <c r="J34" s="21">
        <f>I34*H34</f>
        <v>29417.4584</v>
      </c>
      <c r="K34" s="1"/>
    </row>
    <row r="35" spans="1:12" ht="21" x14ac:dyDescent="0.25">
      <c r="A35" s="1">
        <v>14</v>
      </c>
      <c r="B35" s="1" t="s">
        <v>83</v>
      </c>
      <c r="C35" s="2" t="s">
        <v>33</v>
      </c>
      <c r="D35" s="1" t="s">
        <v>97</v>
      </c>
      <c r="E35" s="1" t="s">
        <v>34</v>
      </c>
      <c r="F35" s="1" t="s">
        <v>13</v>
      </c>
      <c r="G35" s="3" t="s">
        <v>26</v>
      </c>
      <c r="H35" s="21">
        <v>19593.330000000002</v>
      </c>
      <c r="I35" s="21">
        <v>1.52</v>
      </c>
      <c r="J35" s="21">
        <f t="shared" ref="J35:J36" si="2">I35*H35</f>
        <v>29781.861600000004</v>
      </c>
      <c r="K35" s="1"/>
    </row>
    <row r="36" spans="1:12" ht="12" x14ac:dyDescent="0.25">
      <c r="A36" s="1">
        <v>16</v>
      </c>
      <c r="B36" s="1" t="s">
        <v>84</v>
      </c>
      <c r="C36" s="2" t="s">
        <v>35</v>
      </c>
      <c r="D36" s="1" t="s">
        <v>98</v>
      </c>
      <c r="E36" s="1" t="s">
        <v>36</v>
      </c>
      <c r="F36" s="1" t="s">
        <v>13</v>
      </c>
      <c r="G36" s="3" t="s">
        <v>14</v>
      </c>
      <c r="H36" s="21">
        <v>43.1295</v>
      </c>
      <c r="I36" s="21">
        <v>15.7</v>
      </c>
      <c r="J36" s="21">
        <f t="shared" si="2"/>
        <v>677.13315</v>
      </c>
      <c r="K36" s="1"/>
    </row>
    <row r="37" spans="1:12" ht="18.75" customHeight="1" x14ac:dyDescent="0.25">
      <c r="A37" s="1"/>
      <c r="B37" s="1"/>
      <c r="C37" s="2"/>
      <c r="D37" s="1"/>
      <c r="E37" s="1"/>
      <c r="F37" s="1"/>
      <c r="G37" s="71" t="s">
        <v>74</v>
      </c>
      <c r="H37" s="71"/>
      <c r="I37" s="3"/>
      <c r="J37" s="23">
        <f>SUM(J34:J36)</f>
        <v>59876.453150000008</v>
      </c>
      <c r="K37" s="23">
        <f>J37+K32</f>
        <v>168128.86665000001</v>
      </c>
    </row>
    <row r="38" spans="1:12" x14ac:dyDescent="0.25">
      <c r="A38" s="1"/>
      <c r="B38" s="1"/>
      <c r="C38" s="7" t="s">
        <v>71</v>
      </c>
      <c r="D38" s="1"/>
      <c r="E38" s="1"/>
      <c r="F38" s="1"/>
      <c r="G38" s="3"/>
      <c r="H38" s="3"/>
      <c r="I38" s="3"/>
      <c r="J38" s="1"/>
      <c r="K38" s="1"/>
    </row>
    <row r="39" spans="1:12" ht="12" x14ac:dyDescent="0.25">
      <c r="A39" s="1">
        <v>17</v>
      </c>
      <c r="B39" s="1" t="s">
        <v>85</v>
      </c>
      <c r="C39" s="2" t="s">
        <v>37</v>
      </c>
      <c r="D39" s="1" t="s">
        <v>99</v>
      </c>
      <c r="E39" s="1" t="s">
        <v>38</v>
      </c>
      <c r="F39" s="1" t="s">
        <v>13</v>
      </c>
      <c r="G39" s="3" t="s">
        <v>26</v>
      </c>
      <c r="H39" s="22">
        <v>9775.94</v>
      </c>
      <c r="I39" s="21">
        <v>1.1000000000000001</v>
      </c>
      <c r="J39" s="21">
        <f>I39*H39</f>
        <v>10753.534000000001</v>
      </c>
      <c r="K39" s="1"/>
    </row>
    <row r="40" spans="1:12" ht="12" x14ac:dyDescent="0.25">
      <c r="A40" s="1">
        <v>18</v>
      </c>
      <c r="B40" s="1" t="s">
        <v>86</v>
      </c>
      <c r="C40" s="2" t="s">
        <v>39</v>
      </c>
      <c r="D40" s="1" t="s">
        <v>100</v>
      </c>
      <c r="E40" s="1" t="s">
        <v>40</v>
      </c>
      <c r="F40" s="1" t="s">
        <v>13</v>
      </c>
      <c r="G40" s="3" t="s">
        <v>26</v>
      </c>
      <c r="H40" s="22">
        <v>9729.07</v>
      </c>
      <c r="I40" s="21">
        <v>0.42</v>
      </c>
      <c r="J40" s="21">
        <f t="shared" ref="J40:J42" si="3">I40*H40</f>
        <v>4086.2093999999997</v>
      </c>
      <c r="K40" s="1"/>
    </row>
    <row r="41" spans="1:12" ht="21" x14ac:dyDescent="0.25">
      <c r="A41" s="1">
        <v>19</v>
      </c>
      <c r="B41" s="1" t="s">
        <v>87</v>
      </c>
      <c r="C41" s="2" t="s">
        <v>41</v>
      </c>
      <c r="D41" s="1" t="s">
        <v>101</v>
      </c>
      <c r="E41" s="1" t="s">
        <v>42</v>
      </c>
      <c r="F41" s="1" t="s">
        <v>13</v>
      </c>
      <c r="G41" s="3" t="s">
        <v>26</v>
      </c>
      <c r="H41" s="22">
        <v>9729.07</v>
      </c>
      <c r="I41" s="21">
        <v>6.71</v>
      </c>
      <c r="J41" s="21">
        <f t="shared" si="3"/>
        <v>65282.059699999998</v>
      </c>
      <c r="K41" s="1"/>
    </row>
    <row r="42" spans="1:12" ht="31.5" x14ac:dyDescent="0.25">
      <c r="A42" s="1">
        <v>21</v>
      </c>
      <c r="B42" s="1" t="s">
        <v>103</v>
      </c>
      <c r="C42" s="2" t="s">
        <v>43</v>
      </c>
      <c r="D42" s="1" t="s">
        <v>102</v>
      </c>
      <c r="E42" s="1" t="s">
        <v>44</v>
      </c>
      <c r="F42" s="1" t="s">
        <v>13</v>
      </c>
      <c r="G42" s="3" t="s">
        <v>26</v>
      </c>
      <c r="H42" s="22">
        <v>9718.7024450000008</v>
      </c>
      <c r="I42" s="21">
        <v>7.21</v>
      </c>
      <c r="J42" s="21">
        <f t="shared" si="3"/>
        <v>70071.84462845001</v>
      </c>
      <c r="K42" s="1"/>
    </row>
    <row r="43" spans="1:12" ht="20.25" customHeight="1" x14ac:dyDescent="0.25">
      <c r="A43" s="1"/>
      <c r="B43" s="1"/>
      <c r="C43" s="2"/>
      <c r="D43" s="1"/>
      <c r="E43" s="1"/>
      <c r="F43" s="1"/>
      <c r="G43" s="71" t="s">
        <v>75</v>
      </c>
      <c r="H43" s="71"/>
      <c r="I43" s="3"/>
      <c r="J43" s="23">
        <f>SUM(J39:J42)</f>
        <v>150193.64772845001</v>
      </c>
      <c r="K43" s="23">
        <f>J43+K37</f>
        <v>318322.51437845</v>
      </c>
    </row>
    <row r="44" spans="1:12" ht="12.75" x14ac:dyDescent="0.25">
      <c r="A44" s="11" t="s">
        <v>45</v>
      </c>
      <c r="B44" s="12"/>
      <c r="C44" s="13"/>
      <c r="D44" s="12"/>
      <c r="E44" s="12"/>
      <c r="F44" s="12"/>
      <c r="G44" s="12"/>
      <c r="H44" s="14"/>
      <c r="I44" s="15"/>
      <c r="J44" s="16" t="s">
        <v>46</v>
      </c>
      <c r="K44" s="23">
        <f>K43</f>
        <v>318322.51437845</v>
      </c>
    </row>
    <row r="45" spans="1:12" ht="12.75" x14ac:dyDescent="0.25">
      <c r="A45" s="11" t="s">
        <v>47</v>
      </c>
      <c r="B45" s="12"/>
      <c r="C45" s="13"/>
      <c r="D45" s="12"/>
      <c r="E45" s="12"/>
      <c r="F45" s="12"/>
      <c r="G45" s="12"/>
      <c r="H45" s="14"/>
      <c r="I45" s="15"/>
      <c r="J45" s="16"/>
      <c r="K45" s="23">
        <f>K44*0.18</f>
        <v>57298.052588120998</v>
      </c>
      <c r="L45" s="8"/>
    </row>
    <row r="46" spans="1:12" ht="12.75" x14ac:dyDescent="0.25">
      <c r="A46" s="11" t="s">
        <v>48</v>
      </c>
      <c r="B46" s="12"/>
      <c r="C46" s="13"/>
      <c r="D46" s="12"/>
      <c r="E46" s="12"/>
      <c r="F46" s="12"/>
      <c r="G46" s="12"/>
      <c r="H46" s="14"/>
      <c r="I46" s="15"/>
      <c r="J46" s="16" t="s">
        <v>49</v>
      </c>
      <c r="K46" s="23">
        <f>SUM(K44:K45)</f>
        <v>375620.56696657097</v>
      </c>
    </row>
    <row r="47" spans="1:12" ht="12.75" x14ac:dyDescent="0.25">
      <c r="A47" s="11" t="s">
        <v>114</v>
      </c>
      <c r="B47" s="12"/>
      <c r="C47" s="13"/>
      <c r="D47" s="12"/>
      <c r="E47" s="12"/>
      <c r="F47" s="12"/>
      <c r="G47" s="12"/>
      <c r="H47" s="14"/>
      <c r="I47" s="15"/>
      <c r="J47" s="16"/>
      <c r="K47" s="23">
        <f>K46*0.15</f>
        <v>56343.085044985644</v>
      </c>
    </row>
    <row r="48" spans="1:12" ht="12.75" x14ac:dyDescent="0.25">
      <c r="A48" s="11" t="s">
        <v>50</v>
      </c>
      <c r="B48" s="12"/>
      <c r="C48" s="13"/>
      <c r="D48" s="12"/>
      <c r="E48" s="12"/>
      <c r="F48" s="12"/>
      <c r="G48" s="12"/>
      <c r="H48" s="14"/>
      <c r="I48" s="15"/>
      <c r="J48" s="16" t="s">
        <v>51</v>
      </c>
      <c r="K48" s="23">
        <f>SUM(K46:K47)</f>
        <v>431963.65201155661</v>
      </c>
    </row>
    <row r="49" spans="1:13" ht="12.75" x14ac:dyDescent="0.25">
      <c r="A49" s="11" t="s">
        <v>59</v>
      </c>
      <c r="B49" s="12"/>
      <c r="C49" s="13"/>
      <c r="D49" s="12"/>
      <c r="E49" s="12"/>
      <c r="F49" s="12"/>
      <c r="G49" s="12"/>
      <c r="H49" s="14"/>
      <c r="I49" s="15"/>
      <c r="J49" s="16"/>
      <c r="K49" s="32">
        <v>1000</v>
      </c>
    </row>
    <row r="50" spans="1:13" ht="12.75" x14ac:dyDescent="0.25">
      <c r="A50" s="11" t="s">
        <v>62</v>
      </c>
      <c r="B50" s="12"/>
      <c r="C50" s="13"/>
      <c r="D50" s="12"/>
      <c r="E50" s="12"/>
      <c r="F50" s="12"/>
      <c r="G50" s="12"/>
      <c r="H50" s="14"/>
      <c r="I50" s="15"/>
      <c r="J50" s="16"/>
      <c r="K50" s="32">
        <f>K49*0.18</f>
        <v>180</v>
      </c>
      <c r="M50" s="27"/>
    </row>
    <row r="51" spans="1:13" ht="12.75" x14ac:dyDescent="0.25">
      <c r="A51" s="11" t="s">
        <v>63</v>
      </c>
      <c r="B51" s="12"/>
      <c r="C51" s="13"/>
      <c r="D51" s="12"/>
      <c r="E51" s="12"/>
      <c r="F51" s="12"/>
      <c r="G51" s="12"/>
      <c r="H51" s="14"/>
      <c r="I51" s="15"/>
      <c r="J51" s="16"/>
      <c r="K51" s="32">
        <f>SUM(K49:K50)</f>
        <v>1180</v>
      </c>
    </row>
    <row r="52" spans="1:13" ht="12.75" x14ac:dyDescent="0.25">
      <c r="A52" s="11" t="s">
        <v>64</v>
      </c>
      <c r="B52" s="12"/>
      <c r="C52" s="13"/>
      <c r="D52" s="12"/>
      <c r="E52" s="12"/>
      <c r="F52" s="12"/>
      <c r="G52" s="12"/>
      <c r="H52" s="14"/>
      <c r="I52" s="15"/>
      <c r="J52" s="16" t="s">
        <v>52</v>
      </c>
      <c r="K52" s="32">
        <f>SUM(K48:K51)</f>
        <v>434323.65201155661</v>
      </c>
    </row>
    <row r="53" spans="1:13" ht="12.75" x14ac:dyDescent="0.25">
      <c r="A53" s="11" t="s">
        <v>53</v>
      </c>
      <c r="B53" s="12"/>
      <c r="C53" s="13"/>
      <c r="D53" s="12"/>
      <c r="E53" s="12"/>
      <c r="F53" s="12"/>
      <c r="G53" s="12"/>
      <c r="H53" s="14"/>
      <c r="I53" s="15"/>
      <c r="J53" s="16"/>
      <c r="K53" s="32">
        <v>1160.2189561853479</v>
      </c>
    </row>
    <row r="54" spans="1:13" ht="12.75" x14ac:dyDescent="0.25">
      <c r="A54" s="11" t="s">
        <v>54</v>
      </c>
      <c r="B54" s="12"/>
      <c r="C54" s="13"/>
      <c r="D54" s="12"/>
      <c r="E54" s="12"/>
      <c r="F54" s="12"/>
      <c r="G54" s="12"/>
      <c r="H54" s="14"/>
      <c r="I54" s="15"/>
      <c r="J54" s="16" t="s">
        <v>55</v>
      </c>
      <c r="K54" s="32">
        <f>SUM(K52:K53)</f>
        <v>435483.87096774194</v>
      </c>
    </row>
    <row r="55" spans="1:13" ht="12.75" x14ac:dyDescent="0.25">
      <c r="A55" s="11" t="s">
        <v>56</v>
      </c>
      <c r="B55" s="12"/>
      <c r="C55" s="13"/>
      <c r="D55" s="12"/>
      <c r="E55" s="12"/>
      <c r="F55" s="12"/>
      <c r="G55" s="12"/>
      <c r="H55" s="14"/>
      <c r="I55" s="15"/>
      <c r="J55" s="16"/>
      <c r="K55" s="32">
        <f>K54*0.24</f>
        <v>104516.12903225806</v>
      </c>
    </row>
    <row r="56" spans="1:13" ht="12.75" x14ac:dyDescent="0.25">
      <c r="A56" s="11" t="s">
        <v>57</v>
      </c>
      <c r="B56" s="12"/>
      <c r="C56" s="13"/>
      <c r="D56" s="12"/>
      <c r="E56" s="12"/>
      <c r="F56" s="12"/>
      <c r="G56" s="12"/>
      <c r="H56" s="14"/>
      <c r="I56" s="15"/>
      <c r="J56" s="16" t="s">
        <v>58</v>
      </c>
      <c r="K56" s="32">
        <f>SUM(K54:K55)</f>
        <v>540000</v>
      </c>
    </row>
  </sheetData>
  <autoFilter ref="A15:K56">
    <filterColumn colId="4" showButton="0"/>
  </autoFilter>
  <mergeCells count="23">
    <mergeCell ref="A12:K12"/>
    <mergeCell ref="A4:C9"/>
    <mergeCell ref="D4:E4"/>
    <mergeCell ref="F4:K5"/>
    <mergeCell ref="D7:E7"/>
    <mergeCell ref="F7:I7"/>
    <mergeCell ref="D8:E8"/>
    <mergeCell ref="F8:I8"/>
    <mergeCell ref="D9:E9"/>
    <mergeCell ref="F9:H9"/>
    <mergeCell ref="J14:K14"/>
    <mergeCell ref="G26:H26"/>
    <mergeCell ref="G32:H32"/>
    <mergeCell ref="G37:H37"/>
    <mergeCell ref="G43:H43"/>
    <mergeCell ref="G14:G15"/>
    <mergeCell ref="H14:H15"/>
    <mergeCell ref="I14:I15"/>
    <mergeCell ref="A14:A15"/>
    <mergeCell ref="B14:B15"/>
    <mergeCell ref="C14:C15"/>
    <mergeCell ref="D14:D15"/>
    <mergeCell ref="E14:F15"/>
  </mergeCells>
  <printOptions horizontalCentered="1"/>
  <pageMargins left="0.27559055118110237" right="0.27559055118110237" top="0.47244094488188981" bottom="0.47244094488188981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ΕΞΩΦΥΛΛΟ</vt:lpstr>
      <vt:lpstr>ΠΡΟΥΠΟΛΟΓΙΣΜΟΣ</vt:lpstr>
      <vt:lpstr>ΠΡΟΥΠΟΛΟΓΙΣΜΟΣ!Print_Area</vt:lpstr>
      <vt:lpstr>ΠΡΟΥΠΟΛΟΓΙΣΜΟΣ!Print_Titles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Χρήστης των Windows</dc:creator>
  <cp:lastModifiedBy>PC-105</cp:lastModifiedBy>
  <cp:lastPrinted>2020-01-21T09:23:52Z</cp:lastPrinted>
  <dcterms:created xsi:type="dcterms:W3CDTF">2018-06-22T05:38:56Z</dcterms:created>
  <dcterms:modified xsi:type="dcterms:W3CDTF">2020-01-21T09:24:21Z</dcterms:modified>
</cp:coreProperties>
</file>