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H36" i="1"/>
  <c r="H37" s="1"/>
  <c r="H34"/>
  <c r="H32"/>
  <c r="H31"/>
  <c r="H29"/>
  <c r="H28"/>
  <c r="H27"/>
  <c r="A27"/>
  <c r="H26"/>
  <c r="A26"/>
  <c r="H25"/>
  <c r="A25"/>
  <c r="H24"/>
  <c r="A24"/>
  <c r="H23"/>
  <c r="A23"/>
  <c r="H22"/>
  <c r="A22"/>
  <c r="H21"/>
  <c r="A21"/>
  <c r="H20"/>
  <c r="A20"/>
  <c r="H19"/>
  <c r="A19"/>
  <c r="H18"/>
  <c r="A18"/>
  <c r="H17"/>
  <c r="A17"/>
  <c r="H16"/>
  <c r="A16"/>
  <c r="H15"/>
  <c r="A15"/>
  <c r="H14"/>
  <c r="A14"/>
  <c r="H13"/>
  <c r="A13"/>
  <c r="H12"/>
  <c r="A12"/>
  <c r="H11"/>
  <c r="H30" s="1"/>
  <c r="A11"/>
  <c r="H38" l="1"/>
  <c r="H33"/>
</calcChain>
</file>

<file path=xl/sharedStrings.xml><?xml version="1.0" encoding="utf-8"?>
<sst xmlns="http://schemas.openxmlformats.org/spreadsheetml/2006/main" count="116" uniqueCount="87">
  <si>
    <t>ΕΛΛΗΝΙΚΗ ΔΗΜΟΚΡΑΤΙΑ</t>
  </si>
  <si>
    <t>ΕΡΓΟ:</t>
  </si>
  <si>
    <t>Εγκατάσταση φωτεινής σηματοδότησης</t>
  </si>
  <si>
    <t>ΠΕΡΙΦΕΡΕΙΑ ΗΠΕΙΡΟΥ</t>
  </si>
  <si>
    <t>εναλλακτικής διέλευσης οχημάτων</t>
  </si>
  <si>
    <t>στην ΕΟ Ιωαννίνων-Άρτας επί της γέφυρας Αννίνου</t>
  </si>
  <si>
    <t>Δ-ΝΣΗ ΤΕΧΝΙΚΩΝ ΕΡΓΩΝ ΠΕΡΙΦΕΡΕΙΑΣ</t>
  </si>
  <si>
    <t>ΤΜΗΜΑ ΣΥΓΚΟΙΝΩΝΙΑΚΩΝ ΕΡΓΩΝ</t>
  </si>
  <si>
    <t>α/α</t>
  </si>
  <si>
    <t>περιγραφή άρθρου</t>
  </si>
  <si>
    <t>κωδικός αναθεώρησης</t>
  </si>
  <si>
    <t>μμ</t>
  </si>
  <si>
    <t>τιμή μονάδας</t>
  </si>
  <si>
    <t>ποσότητα</t>
  </si>
  <si>
    <t>σύνολο</t>
  </si>
  <si>
    <t>60.20.10.03</t>
  </si>
  <si>
    <t>Προμήθεια και εγκατάσταση ρυθμιστή «μεσαίας» χωρητικότητας εξοπλισμένου κατάλληλα μέχρι τέσσερις (4) ομάδες σηματοδοτών και επεκτάσιμος με αντίστοιχες δομικές μονάδες εξόδου, καλωδιώσεις κ.λ.π. βοηθ.εξοπλισμό μέχρι δεκαέξι (16) ομάδες σηματοδοτών</t>
  </si>
  <si>
    <t>ΗΛΜ-105</t>
  </si>
  <si>
    <t>τεμ.</t>
  </si>
  <si>
    <t>60.20.12</t>
  </si>
  <si>
    <t>Μονάδα φωρατή οχημάτων επαγωγικού βρόχου χωρητικότητας τεσσάρων καναλιών ανίχνευσης</t>
  </si>
  <si>
    <t>60.20.20.01</t>
  </si>
  <si>
    <t>Χαμηλός σηματοδότης οχημάτων τριών (3) πεδίων, διαμ. 200 mm και φωτ.ενδείξεων (κο-κι-πρ) ή (κο-κι-κι)</t>
  </si>
  <si>
    <t>60.20.20.03</t>
  </si>
  <si>
    <t>Χαμηλός σηματοδότης προειδοποιητικός δύο (2) πεδίων, διαμ. 200 mm και φωτ.ενδείξεων (κι-κι)</t>
  </si>
  <si>
    <t>60.20.20.04</t>
  </si>
  <si>
    <t>Αναρτημένος σηματοδότης οχημάτων τριών (3) πεδίων, διαμ. 300 χτ. και φωτ.ενδείξεων (κο-κι-πρ) ή (κο-κι-κι), με πλαίσιο ανάρτησης</t>
  </si>
  <si>
    <t>60.20.20.05</t>
  </si>
  <si>
    <t>Αναρτημένος σηματοδότης προειδοποιητικός δύο (2) πεδίων, διαμ. 300 χτ. και φωτ.ενδείξεων (κι-κι), με πλαίσιο ανάρτησης</t>
  </si>
  <si>
    <t>60.20.30.01</t>
  </si>
  <si>
    <r>
      <t>Προμήθεια, τοποθέτηση και ηλεκτρική σύνδεση καλωδίου Ε1VV-R (ΝΥΥ) πολύκλωνου, διατομής 21Χ1,5 mm</t>
    </r>
    <r>
      <rPr>
        <vertAlign val="superscript"/>
        <sz val="8"/>
        <color indexed="8"/>
        <rFont val="Book Antiqua"/>
        <family val="1"/>
        <charset val="161"/>
      </rPr>
      <t>2</t>
    </r>
  </si>
  <si>
    <t>ΗΛΜ-48</t>
  </si>
  <si>
    <t>m</t>
  </si>
  <si>
    <t>60.20.30.03</t>
  </si>
  <si>
    <r>
      <t>Προμήθεια, τοποθέτηση και ηλεκτρική σύνδεση καλωδίου Ε1VV-R (ΝΥΥ) πολύκλωνου, διατομής 5Χ1,5 mm</t>
    </r>
    <r>
      <rPr>
        <vertAlign val="superscript"/>
        <sz val="8"/>
        <color indexed="8"/>
        <rFont val="Book Antiqua"/>
        <family val="1"/>
        <charset val="161"/>
      </rPr>
      <t>2</t>
    </r>
  </si>
  <si>
    <t>60.20.30.05</t>
  </si>
  <si>
    <r>
      <t>Προμήθεια, τοποθέτηση και ηλεκτρική σύνδεση καλωδίου Α-2Υ(L)2Y (ΡΕΤ), 2 έως 4 ζευγών, διατομής εκάστου αγωγού 0,6 mm</t>
    </r>
    <r>
      <rPr>
        <vertAlign val="superscript"/>
        <sz val="8"/>
        <color indexed="8"/>
        <rFont val="Book Antiqua"/>
        <family val="1"/>
        <charset val="161"/>
      </rPr>
      <t>2</t>
    </r>
    <r>
      <rPr>
        <sz val="8"/>
        <color indexed="8"/>
        <rFont val="Book Antiqua"/>
        <family val="1"/>
        <charset val="161"/>
      </rPr>
      <t xml:space="preserve"> </t>
    </r>
  </si>
  <si>
    <t>60.20.35</t>
  </si>
  <si>
    <t>Κατασκευή βρόχου ανίχνευσης εντός του ασφαλτικού οδοστρώματος, με μέτρα προσωρινής κυκλοφοριακής ρύθμισης</t>
  </si>
  <si>
    <t>ΗΛΜ-102</t>
  </si>
  <si>
    <t>60.20.50.12</t>
  </si>
  <si>
    <t>Προμήθεια ιστού σηματοδότησης με βραχίονα, γαλβανισμένου</t>
  </si>
  <si>
    <t>ΗΛΜ-101</t>
  </si>
  <si>
    <t>60.20.40.02</t>
  </si>
  <si>
    <t>Σιδηροσωλήνες γαλβανισμένοι ονομαστ.διαμέτρου DN 63 mm (σπείρωμα 2½’’) και πάχους 3,6 mm</t>
  </si>
  <si>
    <t>ΗΛΜ-5</t>
  </si>
  <si>
    <t>60.20.40.12</t>
  </si>
  <si>
    <t>Σωλήνες από πολυαιθυλένιο (HDPE) διαμέτρου DN 90 mm</t>
  </si>
  <si>
    <t>60.20.40.21</t>
  </si>
  <si>
    <t>Προμήθεια και τοποθέτηση ηλεκτροδίου γείωσης από χάλκινη πλάκα</t>
  </si>
  <si>
    <t>ΗΛΜ-45</t>
  </si>
  <si>
    <t>60.20.40.31</t>
  </si>
  <si>
    <t xml:space="preserve">Κατασκευή φρεατίου σηματοδότησης 0,40 x 0,40 cm </t>
  </si>
  <si>
    <t>ΟΔΟ-2548</t>
  </si>
  <si>
    <t>60.20.40.41</t>
  </si>
  <si>
    <t>Προμήθεια και εγκατάσταση ηλεκτρικού ερμαρίου μικτονόμησης και στέγασης γνώμονα ΔΕΗ τύπου ΙΑ</t>
  </si>
  <si>
    <t>60.20.40.51</t>
  </si>
  <si>
    <t xml:space="preserve">Προμήθεια και τοποθέτηση πίνακα ηλεκτρικής παροχής της εγκατάστασης φωτ.σηματοδότησης εντός ερμαρίου τύπου ΙΑ </t>
  </si>
  <si>
    <t>60.20.50.30</t>
  </si>
  <si>
    <t xml:space="preserve">Κατασκευή διάβασης καλωδίων φωτεινής σηματοδότησης κάτω από οδόστρωμα </t>
  </si>
  <si>
    <t>ΟΙΚ-2269Β</t>
  </si>
  <si>
    <t>Α-4.1</t>
  </si>
  <si>
    <t>Διάνοιξη τάφρου σε έδαφος γαιώδες - ημιβραχώδες</t>
  </si>
  <si>
    <t>ΟΔΟ-1212</t>
  </si>
  <si>
    <r>
      <t>m</t>
    </r>
    <r>
      <rPr>
        <vertAlign val="superscript"/>
        <sz val="8"/>
        <rFont val="Book Antiqua"/>
        <family val="1"/>
        <charset val="161"/>
      </rPr>
      <t>3</t>
    </r>
  </si>
  <si>
    <t>Άθροισμα</t>
  </si>
  <si>
    <t>ΦΠΑ (23%)</t>
  </si>
  <si>
    <t>Σύνολο</t>
  </si>
  <si>
    <t xml:space="preserve">          </t>
  </si>
  <si>
    <t xml:space="preserve"> ΘΕΩΡΕΙΤΑΙ</t>
  </si>
  <si>
    <t>ο συντάκτης</t>
  </si>
  <si>
    <t xml:space="preserve">ο Προϊστάμενος ΔΤΕ/ΤΣΕ  </t>
  </si>
  <si>
    <t>ο Προϊστάμενος ΔΤΕ</t>
  </si>
  <si>
    <t xml:space="preserve">      Βασίλειος Κυριαζής</t>
  </si>
  <si>
    <t>Δημήτριος Αναγνώστου</t>
  </si>
  <si>
    <t>Ελένη Ξενάκη</t>
  </si>
  <si>
    <t>δρ. ηλεκτρολόγος μηχανικός</t>
  </si>
  <si>
    <t xml:space="preserve">         πολιτικός μηχανικός           </t>
  </si>
  <si>
    <t xml:space="preserve">        αρχιτέκτων μηχανικός</t>
  </si>
  <si>
    <t>ΓΕ&amp; ΕΟ (18%)</t>
  </si>
  <si>
    <t>Απρόβλεπτες δαπάνες (15%)</t>
  </si>
  <si>
    <t>Aναθεώρηση</t>
  </si>
  <si>
    <t>α/τ</t>
  </si>
  <si>
    <t>ΠΡΟΥΠΟΛΟΓΙΣΜΟΣ EΡΓΟΥ</t>
  </si>
  <si>
    <t>Ιωάννινα 27 Μαίου 2015</t>
  </si>
  <si>
    <t>ΓΕΝΙΚΗ Δ-ΝΣΗ ΑΝAΠΤΥΞΙΑΚΟΥ ΠΡΟΓ/ΜΟΥ, ΠΕΡΙΒΑΛΛΟΝΤΟΣ &amp; ΥΠΟΔΟΜΩΝ</t>
  </si>
  <si>
    <t>ΠΡΟΥΠΟΛΟΓΙΣΜΟΣ:                                      33.500,00 € (με ΦΠΑ)</t>
  </si>
</sst>
</file>

<file path=xl/styles.xml><?xml version="1.0" encoding="utf-8"?>
<styleSheet xmlns="http://schemas.openxmlformats.org/spreadsheetml/2006/main">
  <numFmts count="2">
    <numFmt numFmtId="164" formatCode="#,##0.00\ "/>
    <numFmt numFmtId="165" formatCode="#,##0.00&quot;*&quot;"/>
  </numFmts>
  <fonts count="9">
    <font>
      <sz val="11"/>
      <color theme="1"/>
      <name val="Calibri"/>
      <family val="2"/>
      <charset val="161"/>
      <scheme val="minor"/>
    </font>
    <font>
      <sz val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b/>
      <sz val="8"/>
      <name val="Book Antiqua"/>
      <family val="1"/>
      <charset val="161"/>
    </font>
    <font>
      <b/>
      <u/>
      <sz val="8"/>
      <name val="Book Antiqua"/>
      <family val="1"/>
      <charset val="161"/>
    </font>
    <font>
      <sz val="8"/>
      <color indexed="8"/>
      <name val="Book Antiqua"/>
      <family val="1"/>
      <charset val="161"/>
    </font>
    <font>
      <sz val="9"/>
      <name val="Times New Roman"/>
      <family val="1"/>
      <charset val="161"/>
    </font>
    <font>
      <vertAlign val="superscript"/>
      <sz val="8"/>
      <color indexed="8"/>
      <name val="Book Antiqua"/>
      <family val="1"/>
      <charset val="161"/>
    </font>
    <font>
      <vertAlign val="superscript"/>
      <sz val="8"/>
      <name val="Book Antiqua"/>
      <family val="1"/>
      <charset val="16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A9" sqref="A9:H9"/>
    </sheetView>
  </sheetViews>
  <sheetFormatPr defaultRowHeight="15"/>
  <cols>
    <col min="1" max="1" width="4.28515625" style="27" customWidth="1"/>
    <col min="2" max="2" width="14.85546875" style="27" customWidth="1"/>
    <col min="3" max="3" width="45.5703125" customWidth="1"/>
    <col min="4" max="4" width="11.140625" customWidth="1"/>
    <col min="7" max="7" width="10" customWidth="1"/>
    <col min="8" max="8" width="9.85546875" customWidth="1"/>
  </cols>
  <sheetData>
    <row r="1" spans="1:8" s="1" customFormat="1" ht="12.75">
      <c r="A1" s="26"/>
      <c r="B1" s="26"/>
    </row>
    <row r="2" spans="1:8" s="3" customFormat="1" ht="18.75" customHeight="1">
      <c r="A2" s="32" t="s">
        <v>0</v>
      </c>
      <c r="B2" s="33"/>
      <c r="C2" s="48"/>
      <c r="D2" s="2" t="s">
        <v>1</v>
      </c>
      <c r="E2" s="52" t="s">
        <v>2</v>
      </c>
      <c r="F2" s="53"/>
      <c r="G2" s="53"/>
      <c r="H2" s="53"/>
    </row>
    <row r="3" spans="1:8" s="3" customFormat="1" ht="18.75" customHeight="1">
      <c r="A3" s="32" t="s">
        <v>3</v>
      </c>
      <c r="B3" s="33"/>
      <c r="C3" s="48"/>
      <c r="D3" s="2"/>
      <c r="E3" s="52" t="s">
        <v>4</v>
      </c>
      <c r="F3" s="53"/>
      <c r="G3" s="53"/>
      <c r="H3" s="53"/>
    </row>
    <row r="4" spans="1:8" s="3" customFormat="1" ht="27.75" customHeight="1">
      <c r="A4" s="35" t="s">
        <v>85</v>
      </c>
      <c r="B4" s="35"/>
      <c r="C4" s="49"/>
      <c r="D4" s="4"/>
      <c r="E4" s="54" t="s">
        <v>5</v>
      </c>
      <c r="F4" s="54"/>
      <c r="G4" s="54"/>
      <c r="H4" s="54"/>
    </row>
    <row r="5" spans="1:8" s="3" customFormat="1" ht="2.25" hidden="1" customHeight="1">
      <c r="A5" s="35"/>
      <c r="B5" s="35"/>
      <c r="C5" s="49"/>
      <c r="D5" s="34"/>
      <c r="E5" s="51"/>
      <c r="F5" s="51"/>
      <c r="G5" s="51"/>
      <c r="H5" s="51"/>
    </row>
    <row r="6" spans="1:8" s="3" customFormat="1" ht="9" hidden="1" customHeight="1">
      <c r="A6" s="35"/>
      <c r="B6" s="35"/>
      <c r="C6" s="49"/>
      <c r="D6" s="51"/>
      <c r="E6" s="51"/>
      <c r="F6" s="51"/>
      <c r="G6" s="51"/>
      <c r="H6" s="51"/>
    </row>
    <row r="7" spans="1:8" s="3" customFormat="1" ht="21.75" customHeight="1">
      <c r="A7" s="35" t="s">
        <v>6</v>
      </c>
      <c r="B7" s="35"/>
      <c r="C7" s="49"/>
      <c r="D7" s="53" t="s">
        <v>86</v>
      </c>
      <c r="E7" s="55"/>
      <c r="F7" s="55"/>
      <c r="G7" s="55"/>
      <c r="H7" s="55"/>
    </row>
    <row r="8" spans="1:8" s="1" customFormat="1" ht="26.25" customHeight="1">
      <c r="A8" s="35" t="s">
        <v>7</v>
      </c>
      <c r="B8" s="36"/>
      <c r="C8" s="50"/>
      <c r="D8" s="5"/>
      <c r="E8" s="5"/>
      <c r="F8" s="6"/>
      <c r="G8" s="6"/>
      <c r="H8" s="6"/>
    </row>
    <row r="9" spans="1:8" s="1" customFormat="1" ht="24.75" customHeight="1">
      <c r="A9" s="37" t="s">
        <v>83</v>
      </c>
      <c r="B9" s="47"/>
      <c r="C9" s="47"/>
      <c r="D9" s="47"/>
      <c r="E9" s="47"/>
      <c r="F9" s="47"/>
      <c r="G9" s="47"/>
      <c r="H9" s="47"/>
    </row>
    <row r="10" spans="1:8" s="1" customFormat="1" ht="24.75" customHeight="1">
      <c r="A10" s="7" t="s">
        <v>8</v>
      </c>
      <c r="B10" s="7" t="s">
        <v>82</v>
      </c>
      <c r="C10" s="8" t="s">
        <v>9</v>
      </c>
      <c r="D10" s="9" t="s">
        <v>10</v>
      </c>
      <c r="E10" s="8" t="s">
        <v>11</v>
      </c>
      <c r="F10" s="10" t="s">
        <v>12</v>
      </c>
      <c r="G10" s="8" t="s">
        <v>13</v>
      </c>
      <c r="H10" s="8" t="s">
        <v>14</v>
      </c>
    </row>
    <row r="11" spans="1:8" s="16" customFormat="1" ht="105" customHeight="1">
      <c r="A11" s="11">
        <f>IF(E11&gt;" ",COUNTA($E$11:E11),"")</f>
        <v>1</v>
      </c>
      <c r="B11" s="12" t="s">
        <v>15</v>
      </c>
      <c r="C11" s="13" t="s">
        <v>16</v>
      </c>
      <c r="D11" s="11" t="s">
        <v>17</v>
      </c>
      <c r="E11" s="14" t="s">
        <v>18</v>
      </c>
      <c r="F11" s="15">
        <v>5500</v>
      </c>
      <c r="G11" s="15">
        <v>1</v>
      </c>
      <c r="H11" s="15">
        <f>F11*G11</f>
        <v>5500</v>
      </c>
    </row>
    <row r="12" spans="1:8" s="16" customFormat="1" ht="51" customHeight="1">
      <c r="A12" s="11">
        <f>IF(E12&gt;" ",COUNTA($E$11:E12),"")</f>
        <v>2</v>
      </c>
      <c r="B12" s="12" t="s">
        <v>19</v>
      </c>
      <c r="C12" s="13" t="s">
        <v>20</v>
      </c>
      <c r="D12" s="11" t="s">
        <v>17</v>
      </c>
      <c r="E12" s="14" t="s">
        <v>18</v>
      </c>
      <c r="F12" s="15">
        <v>750</v>
      </c>
      <c r="G12" s="15">
        <v>1</v>
      </c>
      <c r="H12" s="15">
        <f t="shared" ref="H12:H29" si="0">F12*G12</f>
        <v>750</v>
      </c>
    </row>
    <row r="13" spans="1:8" s="5" customFormat="1" ht="50.25" customHeight="1">
      <c r="A13" s="11">
        <f>IF(E13&gt;" ",COUNTA($E$11:E13),"")</f>
        <v>3</v>
      </c>
      <c r="B13" s="17" t="s">
        <v>21</v>
      </c>
      <c r="C13" s="13" t="s">
        <v>22</v>
      </c>
      <c r="D13" s="11" t="s">
        <v>17</v>
      </c>
      <c r="E13" s="14" t="s">
        <v>18</v>
      </c>
      <c r="F13" s="15">
        <v>520</v>
      </c>
      <c r="G13" s="18">
        <v>2</v>
      </c>
      <c r="H13" s="15">
        <f t="shared" si="0"/>
        <v>1040</v>
      </c>
    </row>
    <row r="14" spans="1:8" s="5" customFormat="1" ht="51.75" customHeight="1">
      <c r="A14" s="11">
        <f>IF(E14&gt;" ",COUNTA($E$11:E14),"")</f>
        <v>4</v>
      </c>
      <c r="B14" s="17" t="s">
        <v>23</v>
      </c>
      <c r="C14" s="13" t="s">
        <v>24</v>
      </c>
      <c r="D14" s="11" t="s">
        <v>17</v>
      </c>
      <c r="E14" s="14" t="s">
        <v>18</v>
      </c>
      <c r="F14" s="15">
        <v>270</v>
      </c>
      <c r="G14" s="18">
        <v>2</v>
      </c>
      <c r="H14" s="15">
        <f t="shared" si="0"/>
        <v>540</v>
      </c>
    </row>
    <row r="15" spans="1:8" s="5" customFormat="1" ht="45.75" customHeight="1">
      <c r="A15" s="11">
        <f>IF(E15&gt;" ",COUNTA($E$11:E15),"")</f>
        <v>5</v>
      </c>
      <c r="B15" s="17" t="s">
        <v>25</v>
      </c>
      <c r="C15" s="13" t="s">
        <v>26</v>
      </c>
      <c r="D15" s="11" t="s">
        <v>17</v>
      </c>
      <c r="E15" s="14" t="s">
        <v>18</v>
      </c>
      <c r="F15" s="15">
        <v>750</v>
      </c>
      <c r="G15" s="18">
        <v>2</v>
      </c>
      <c r="H15" s="15">
        <f t="shared" si="0"/>
        <v>1500</v>
      </c>
    </row>
    <row r="16" spans="1:8" s="5" customFormat="1" ht="47.25" customHeight="1">
      <c r="A16" s="11">
        <f>IF(E16&gt;" ",COUNTA($E$11:E16),"")</f>
        <v>6</v>
      </c>
      <c r="B16" s="17" t="s">
        <v>27</v>
      </c>
      <c r="C16" s="13" t="s">
        <v>28</v>
      </c>
      <c r="D16" s="11" t="s">
        <v>17</v>
      </c>
      <c r="E16" s="14" t="s">
        <v>18</v>
      </c>
      <c r="F16" s="15">
        <v>480</v>
      </c>
      <c r="G16" s="18">
        <v>2</v>
      </c>
      <c r="H16" s="15">
        <f t="shared" si="0"/>
        <v>960</v>
      </c>
    </row>
    <row r="17" spans="1:9" s="16" customFormat="1" ht="51" customHeight="1">
      <c r="A17" s="11">
        <f>IF(E17&gt;" ",COUNTA($E$11:E17),"")</f>
        <v>7</v>
      </c>
      <c r="B17" s="17" t="s">
        <v>29</v>
      </c>
      <c r="C17" s="13" t="s">
        <v>30</v>
      </c>
      <c r="D17" s="11" t="s">
        <v>31</v>
      </c>
      <c r="E17" s="14" t="s">
        <v>32</v>
      </c>
      <c r="F17" s="15">
        <v>7.6</v>
      </c>
      <c r="G17" s="15">
        <v>200</v>
      </c>
      <c r="H17" s="15">
        <f t="shared" si="0"/>
        <v>1520</v>
      </c>
    </row>
    <row r="18" spans="1:9" s="16" customFormat="1" ht="49.5" customHeight="1">
      <c r="A18" s="11">
        <f>IF(E18&gt;" ",COUNTA($E$11:E18),"")</f>
        <v>8</v>
      </c>
      <c r="B18" s="17" t="s">
        <v>33</v>
      </c>
      <c r="C18" s="13" t="s">
        <v>34</v>
      </c>
      <c r="D18" s="11" t="s">
        <v>31</v>
      </c>
      <c r="E18" s="14" t="s">
        <v>32</v>
      </c>
      <c r="F18" s="15">
        <v>5.8</v>
      </c>
      <c r="G18" s="15">
        <v>50</v>
      </c>
      <c r="H18" s="15">
        <f t="shared" si="0"/>
        <v>290</v>
      </c>
    </row>
    <row r="19" spans="1:9" s="16" customFormat="1" ht="51" customHeight="1">
      <c r="A19" s="11">
        <f>IF(E19&gt;" ",COUNTA($E$11:E19),"")</f>
        <v>9</v>
      </c>
      <c r="B19" s="17" t="s">
        <v>35</v>
      </c>
      <c r="C19" s="13" t="s">
        <v>36</v>
      </c>
      <c r="D19" s="11" t="s">
        <v>31</v>
      </c>
      <c r="E19" s="14" t="s">
        <v>32</v>
      </c>
      <c r="F19" s="15">
        <v>4</v>
      </c>
      <c r="G19" s="15">
        <v>200</v>
      </c>
      <c r="H19" s="15">
        <f t="shared" si="0"/>
        <v>800</v>
      </c>
    </row>
    <row r="20" spans="1:9" s="16" customFormat="1" ht="54" customHeight="1">
      <c r="A20" s="11">
        <f>IF(E20&gt;" ",COUNTA($E$11:E20),"")</f>
        <v>10</v>
      </c>
      <c r="B20" s="17" t="s">
        <v>37</v>
      </c>
      <c r="C20" s="13" t="s">
        <v>38</v>
      </c>
      <c r="D20" s="11" t="s">
        <v>39</v>
      </c>
      <c r="E20" s="14" t="s">
        <v>32</v>
      </c>
      <c r="F20" s="15">
        <v>30</v>
      </c>
      <c r="G20" s="15">
        <v>4</v>
      </c>
      <c r="H20" s="15">
        <f t="shared" si="0"/>
        <v>120</v>
      </c>
    </row>
    <row r="21" spans="1:9" s="16" customFormat="1" ht="36" customHeight="1">
      <c r="A21" s="11">
        <f>IF(E21&gt;" ",COUNTA($E$11:E21),"")</f>
        <v>11</v>
      </c>
      <c r="B21" s="17" t="s">
        <v>40</v>
      </c>
      <c r="C21" s="13" t="s">
        <v>41</v>
      </c>
      <c r="D21" s="11" t="s">
        <v>42</v>
      </c>
      <c r="E21" s="14" t="s">
        <v>18</v>
      </c>
      <c r="F21" s="15">
        <v>520</v>
      </c>
      <c r="G21" s="15">
        <v>4</v>
      </c>
      <c r="H21" s="15">
        <f t="shared" si="0"/>
        <v>2080</v>
      </c>
    </row>
    <row r="22" spans="1:9" s="16" customFormat="1" ht="47.25" customHeight="1">
      <c r="A22" s="11">
        <f>IF(E22&gt;" ",COUNTA($E$11:E22),"")</f>
        <v>12</v>
      </c>
      <c r="B22" s="17" t="s">
        <v>43</v>
      </c>
      <c r="C22" s="13" t="s">
        <v>44</v>
      </c>
      <c r="D22" s="11" t="s">
        <v>45</v>
      </c>
      <c r="E22" s="14" t="s">
        <v>32</v>
      </c>
      <c r="F22" s="15">
        <v>16</v>
      </c>
      <c r="G22" s="15">
        <v>50</v>
      </c>
      <c r="H22" s="15">
        <f t="shared" si="0"/>
        <v>800</v>
      </c>
    </row>
    <row r="23" spans="1:9" s="16" customFormat="1" ht="35.25" customHeight="1">
      <c r="A23" s="11">
        <f>IF(E23&gt;" ",COUNTA($E$11:E23),"")</f>
        <v>13</v>
      </c>
      <c r="B23" s="17" t="s">
        <v>46</v>
      </c>
      <c r="C23" s="13" t="s">
        <v>47</v>
      </c>
      <c r="D23" s="11" t="s">
        <v>45</v>
      </c>
      <c r="E23" s="14" t="s">
        <v>32</v>
      </c>
      <c r="F23" s="15">
        <v>7.5</v>
      </c>
      <c r="G23" s="15">
        <v>180</v>
      </c>
      <c r="H23" s="15">
        <f t="shared" si="0"/>
        <v>1350</v>
      </c>
    </row>
    <row r="24" spans="1:9" s="16" customFormat="1" ht="33.75" customHeight="1">
      <c r="A24" s="11">
        <f>IF(E24&gt;" ",COUNTA($E$11:E24),"")</f>
        <v>14</v>
      </c>
      <c r="B24" s="17" t="s">
        <v>48</v>
      </c>
      <c r="C24" s="13" t="s">
        <v>49</v>
      </c>
      <c r="D24" s="11" t="s">
        <v>50</v>
      </c>
      <c r="E24" s="14" t="s">
        <v>18</v>
      </c>
      <c r="F24" s="15">
        <v>120</v>
      </c>
      <c r="G24" s="15">
        <v>2</v>
      </c>
      <c r="H24" s="15">
        <f t="shared" si="0"/>
        <v>240</v>
      </c>
    </row>
    <row r="25" spans="1:9" s="16" customFormat="1" ht="39.75" customHeight="1">
      <c r="A25" s="11">
        <f>IF(E25&gt;" ",COUNTA($E$11:E25),"")</f>
        <v>15</v>
      </c>
      <c r="B25" s="17" t="s">
        <v>51</v>
      </c>
      <c r="C25" s="13" t="s">
        <v>52</v>
      </c>
      <c r="D25" s="11" t="s">
        <v>53</v>
      </c>
      <c r="E25" s="14" t="s">
        <v>18</v>
      </c>
      <c r="F25" s="15">
        <v>60</v>
      </c>
      <c r="G25" s="15">
        <v>4</v>
      </c>
      <c r="H25" s="15">
        <f t="shared" si="0"/>
        <v>240</v>
      </c>
    </row>
    <row r="26" spans="1:9" s="16" customFormat="1" ht="42.75" customHeight="1">
      <c r="A26" s="11">
        <f>IF(E26&gt;" ",COUNTA($E$11:E26),"")</f>
        <v>16</v>
      </c>
      <c r="B26" s="17" t="s">
        <v>54</v>
      </c>
      <c r="C26" s="13" t="s">
        <v>55</v>
      </c>
      <c r="D26" s="11" t="s">
        <v>45</v>
      </c>
      <c r="E26" s="14" t="s">
        <v>18</v>
      </c>
      <c r="F26" s="15">
        <v>415</v>
      </c>
      <c r="G26" s="15">
        <v>1</v>
      </c>
      <c r="H26" s="15">
        <f t="shared" si="0"/>
        <v>415</v>
      </c>
    </row>
    <row r="27" spans="1:9" s="16" customFormat="1" ht="50.25" customHeight="1">
      <c r="A27" s="11">
        <f>IF(E27&gt;" ",COUNTA($E$11:E27),"")</f>
        <v>17</v>
      </c>
      <c r="B27" s="17" t="s">
        <v>56</v>
      </c>
      <c r="C27" s="13" t="s">
        <v>57</v>
      </c>
      <c r="D27" s="11" t="s">
        <v>39</v>
      </c>
      <c r="E27" s="14" t="s">
        <v>18</v>
      </c>
      <c r="F27" s="15">
        <v>100</v>
      </c>
      <c r="G27" s="15">
        <v>1</v>
      </c>
      <c r="H27" s="15">
        <f t="shared" si="0"/>
        <v>100</v>
      </c>
    </row>
    <row r="28" spans="1:9" s="5" customFormat="1" ht="33.75" customHeight="1">
      <c r="A28" s="11">
        <v>18</v>
      </c>
      <c r="B28" s="17" t="s">
        <v>58</v>
      </c>
      <c r="C28" s="13" t="s">
        <v>59</v>
      </c>
      <c r="D28" s="11" t="s">
        <v>60</v>
      </c>
      <c r="E28" s="14" t="s">
        <v>32</v>
      </c>
      <c r="F28" s="15">
        <v>30</v>
      </c>
      <c r="G28" s="15">
        <v>15</v>
      </c>
      <c r="H28" s="15">
        <f t="shared" si="0"/>
        <v>450</v>
      </c>
    </row>
    <row r="29" spans="1:9" s="5" customFormat="1" ht="30" customHeight="1">
      <c r="A29" s="12">
        <v>19</v>
      </c>
      <c r="B29" s="12" t="s">
        <v>61</v>
      </c>
      <c r="C29" s="13" t="s">
        <v>62</v>
      </c>
      <c r="D29" s="12" t="s">
        <v>63</v>
      </c>
      <c r="E29" s="12" t="s">
        <v>64</v>
      </c>
      <c r="F29" s="19">
        <v>11.15</v>
      </c>
      <c r="G29" s="19">
        <v>117.04</v>
      </c>
      <c r="H29" s="19">
        <f t="shared" si="0"/>
        <v>1304.9960000000001</v>
      </c>
      <c r="I29" s="20"/>
    </row>
    <row r="30" spans="1:9" s="1" customFormat="1" ht="20.25" customHeight="1">
      <c r="A30" s="21"/>
      <c r="B30" s="25"/>
      <c r="C30" s="22"/>
      <c r="D30" s="21"/>
      <c r="E30" s="23"/>
      <c r="F30" s="38" t="s">
        <v>65</v>
      </c>
      <c r="G30" s="39"/>
      <c r="H30" s="15">
        <f>SUM(H11:H29)</f>
        <v>19999.995999999999</v>
      </c>
    </row>
    <row r="31" spans="1:9" s="1" customFormat="1" ht="12.75">
      <c r="A31" s="26"/>
      <c r="B31" s="26"/>
      <c r="F31" s="40" t="s">
        <v>79</v>
      </c>
      <c r="G31" s="41"/>
      <c r="H31" s="18">
        <f>0.18*H30</f>
        <v>3599.9992799999995</v>
      </c>
    </row>
    <row r="32" spans="1:9" s="1" customFormat="1" ht="12.75">
      <c r="A32" s="26"/>
      <c r="B32" s="26"/>
      <c r="F32" s="31" t="s">
        <v>67</v>
      </c>
      <c r="G32" s="31"/>
      <c r="H32" s="18">
        <f>SUM(H30:H31)</f>
        <v>23599.995279999999</v>
      </c>
    </row>
    <row r="33" spans="1:8" s="1" customFormat="1" ht="12.75">
      <c r="A33" s="26"/>
      <c r="B33" s="26"/>
      <c r="F33" s="40" t="s">
        <v>80</v>
      </c>
      <c r="G33" s="41"/>
      <c r="H33" s="18">
        <f>0.15*H32</f>
        <v>3539.999292</v>
      </c>
    </row>
    <row r="34" spans="1:8" s="1" customFormat="1" ht="12.75">
      <c r="A34" s="26"/>
      <c r="B34" s="26"/>
      <c r="F34" s="44" t="s">
        <v>67</v>
      </c>
      <c r="G34" s="45"/>
      <c r="H34" s="30">
        <f>SUM(H32:H33)</f>
        <v>27139.994572</v>
      </c>
    </row>
    <row r="35" spans="1:8" s="1" customFormat="1">
      <c r="A35" s="26"/>
      <c r="B35" s="26"/>
      <c r="F35" s="44" t="s">
        <v>81</v>
      </c>
      <c r="G35" s="46"/>
      <c r="H35" s="30">
        <v>95.78</v>
      </c>
    </row>
    <row r="36" spans="1:8" s="1" customFormat="1">
      <c r="A36" s="26"/>
      <c r="B36" s="26"/>
      <c r="F36" s="44" t="s">
        <v>67</v>
      </c>
      <c r="G36" s="46"/>
      <c r="H36" s="30">
        <f>SUM(H34:H35)</f>
        <v>27235.774571999998</v>
      </c>
    </row>
    <row r="37" spans="1:8" s="1" customFormat="1" ht="12.75">
      <c r="A37" s="26"/>
      <c r="B37" s="26"/>
      <c r="F37" s="40" t="s">
        <v>66</v>
      </c>
      <c r="G37" s="41"/>
      <c r="H37" s="30">
        <f>0.23*H36</f>
        <v>6264.2281515599998</v>
      </c>
    </row>
    <row r="38" spans="1:8" s="1" customFormat="1" ht="12.75">
      <c r="A38" s="26"/>
      <c r="B38" s="26"/>
      <c r="F38" s="40" t="s">
        <v>65</v>
      </c>
      <c r="G38" s="41"/>
      <c r="H38" s="30">
        <f>SUM(H36:H37)</f>
        <v>33500.002723559999</v>
      </c>
    </row>
    <row r="39" spans="1:8" s="1" customFormat="1" ht="12.75">
      <c r="A39" s="26"/>
      <c r="B39" s="26"/>
      <c r="F39" s="28"/>
      <c r="G39" s="28"/>
      <c r="H39" s="29"/>
    </row>
    <row r="40" spans="1:8" s="1" customFormat="1" ht="12.75">
      <c r="A40" s="24"/>
      <c r="B40" s="24"/>
      <c r="C40" s="42" t="s">
        <v>84</v>
      </c>
      <c r="D40" s="42"/>
      <c r="E40" s="5"/>
      <c r="F40" s="5"/>
      <c r="G40" s="5"/>
      <c r="H40" s="5"/>
    </row>
    <row r="41" spans="1:8" s="1" customFormat="1" ht="12.75">
      <c r="A41" s="24" t="s">
        <v>68</v>
      </c>
      <c r="B41" s="24"/>
      <c r="C41" s="5"/>
      <c r="D41" s="5"/>
      <c r="E41" s="5"/>
      <c r="F41" s="42" t="s">
        <v>69</v>
      </c>
      <c r="G41" s="42"/>
      <c r="H41" s="42"/>
    </row>
    <row r="42" spans="1:8" s="1" customFormat="1" ht="16.5" customHeight="1">
      <c r="A42" s="42" t="s">
        <v>70</v>
      </c>
      <c r="B42" s="42"/>
      <c r="C42" s="42" t="s">
        <v>71</v>
      </c>
      <c r="D42" s="42"/>
      <c r="E42" s="5"/>
      <c r="F42" s="43" t="s">
        <v>72</v>
      </c>
      <c r="G42" s="43"/>
      <c r="H42" s="43"/>
    </row>
    <row r="43" spans="1:8" s="1" customFormat="1" ht="14.25" customHeight="1">
      <c r="A43" s="24"/>
      <c r="B43" s="24"/>
      <c r="C43" s="5"/>
      <c r="D43" s="5"/>
      <c r="E43" s="5"/>
      <c r="F43" s="5"/>
      <c r="G43" s="5"/>
      <c r="H43" s="5"/>
    </row>
    <row r="44" spans="1:8" s="1" customFormat="1" ht="15.75" customHeight="1">
      <c r="A44" s="42" t="s">
        <v>73</v>
      </c>
      <c r="B44" s="42"/>
      <c r="C44" s="42" t="s">
        <v>74</v>
      </c>
      <c r="D44" s="42"/>
      <c r="E44" s="5"/>
      <c r="F44" s="42" t="s">
        <v>75</v>
      </c>
      <c r="G44" s="42"/>
      <c r="H44" s="42"/>
    </row>
    <row r="45" spans="1:8" s="1" customFormat="1" ht="15" customHeight="1">
      <c r="A45" s="42" t="s">
        <v>76</v>
      </c>
      <c r="B45" s="42"/>
      <c r="C45" s="42" t="s">
        <v>77</v>
      </c>
      <c r="D45" s="42"/>
      <c r="E45" s="5"/>
      <c r="F45" s="42" t="s">
        <v>78</v>
      </c>
      <c r="G45" s="42"/>
      <c r="H45" s="42"/>
    </row>
  </sheetData>
  <mergeCells count="31">
    <mergeCell ref="A3:C3"/>
    <mergeCell ref="A4:C6"/>
    <mergeCell ref="A7:C7"/>
    <mergeCell ref="A8:C8"/>
    <mergeCell ref="D5:H6"/>
    <mergeCell ref="D7:H7"/>
    <mergeCell ref="A44:B44"/>
    <mergeCell ref="C44:D44"/>
    <mergeCell ref="F44:H44"/>
    <mergeCell ref="A45:B45"/>
    <mergeCell ref="C45:D45"/>
    <mergeCell ref="F45:H45"/>
    <mergeCell ref="F33:G33"/>
    <mergeCell ref="C40:D40"/>
    <mergeCell ref="F41:H41"/>
    <mergeCell ref="A42:B42"/>
    <mergeCell ref="C42:D42"/>
    <mergeCell ref="F42:H42"/>
    <mergeCell ref="F34:G34"/>
    <mergeCell ref="F37:G37"/>
    <mergeCell ref="F38:G38"/>
    <mergeCell ref="F35:G35"/>
    <mergeCell ref="F36:G36"/>
    <mergeCell ref="F32:G32"/>
    <mergeCell ref="E2:H2"/>
    <mergeCell ref="E3:H3"/>
    <mergeCell ref="E4:H4"/>
    <mergeCell ref="F30:G30"/>
    <mergeCell ref="F31:G31"/>
    <mergeCell ref="A9:H9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cp:lastPrinted>2015-05-27T08:56:18Z</cp:lastPrinted>
  <dcterms:created xsi:type="dcterms:W3CDTF">2015-05-11T07:02:29Z</dcterms:created>
  <dcterms:modified xsi:type="dcterms:W3CDTF">2015-05-27T08:56:27Z</dcterms:modified>
</cp:coreProperties>
</file>