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backupFile="1"/>
  <bookViews>
    <workbookView xWindow="615" yWindow="315" windowWidth="10050" windowHeight="6585"/>
  </bookViews>
  <sheets>
    <sheet name="ΠΡΟΥΠΟΛΟΓΙΣΜΟΣ" sheetId="4" r:id="rId1"/>
  </sheets>
  <definedNames>
    <definedName name="_xlnm._FilterDatabase" localSheetId="0" hidden="1">ΠΡΟΥΠΟΛΟΓΙΣΜΟΣ!$A$14:$Y$14</definedName>
    <definedName name="_xlnm.Print_Area" localSheetId="0">ΠΡΟΥΠΟΛΟΓΙΣΜΟΣ!$A$1:$Y$62</definedName>
    <definedName name="_xlnm.Print_Titles" localSheetId="0">ΠΡΟΥΠΟΛΟΓΙΣΜΟΣ!$12:$13</definedName>
  </definedNames>
  <calcPr calcId="125725"/>
</workbook>
</file>

<file path=xl/calcChain.xml><?xml version="1.0" encoding="utf-8"?>
<calcChain xmlns="http://schemas.openxmlformats.org/spreadsheetml/2006/main">
  <c r="W38" i="4"/>
  <c r="W20"/>
  <c r="W19"/>
  <c r="W17"/>
  <c r="X22"/>
  <c r="T22"/>
  <c r="R22"/>
  <c r="AA20"/>
  <c r="X20"/>
  <c r="T20"/>
  <c r="R20"/>
  <c r="X38"/>
  <c r="T38"/>
  <c r="R38"/>
  <c r="X36"/>
  <c r="T36"/>
  <c r="R36"/>
  <c r="X33"/>
  <c r="X34"/>
  <c r="T34"/>
  <c r="R34"/>
  <c r="X30"/>
  <c r="T30"/>
  <c r="R30"/>
  <c r="X28"/>
  <c r="T28"/>
  <c r="R28"/>
  <c r="X19"/>
  <c r="T19"/>
  <c r="R19"/>
  <c r="AA17" l="1"/>
  <c r="X17"/>
  <c r="Y23" s="1"/>
  <c r="T17"/>
  <c r="R17"/>
  <c r="Y39" l="1"/>
  <c r="Y41" s="1"/>
  <c r="Y43" s="1"/>
  <c r="Y44" s="1"/>
  <c r="Y45" s="1"/>
  <c r="Y46" s="1"/>
  <c r="Y47" s="1"/>
  <c r="Y49" s="1"/>
  <c r="Y50" l="1"/>
  <c r="Y51" s="1"/>
</calcChain>
</file>

<file path=xl/comments1.xml><?xml version="1.0" encoding="utf-8"?>
<comments xmlns="http://schemas.openxmlformats.org/spreadsheetml/2006/main">
  <authors>
    <author>ΜΠΟΤΗΣ ΜΙΧΑΛΗΣ</author>
  </authors>
  <commentList>
    <comment ref="AA17" authorId="0">
      <text>
        <r>
          <rPr>
            <b/>
            <sz val="8"/>
            <color indexed="81"/>
            <rFont val="Tahoma"/>
            <family val="2"/>
            <charset val="161"/>
          </rPr>
          <t>ΒΛΑΣΗΣ ΠΑΠΑΔΗΜΗΤΡΙΟΥ:</t>
        </r>
        <r>
          <rPr>
            <sz val="8"/>
            <color indexed="81"/>
            <rFont val="Tahoma"/>
            <family val="2"/>
            <charset val="161"/>
          </rPr>
          <t xml:space="preserve">
30 ΕΓΩ ΚΑΙ 20 ΚΥΡΙΑΖΗΣ</t>
        </r>
      </text>
    </comment>
    <comment ref="AA20" authorId="0">
      <text>
        <r>
          <rPr>
            <b/>
            <sz val="8"/>
            <color indexed="81"/>
            <rFont val="Tahoma"/>
            <family val="2"/>
            <charset val="161"/>
          </rPr>
          <t>ΒΛΑΣΗΣ ΠΑΠΑΔΗΜΗΤΡΙΟΥ:</t>
        </r>
        <r>
          <rPr>
            <sz val="8"/>
            <color indexed="81"/>
            <rFont val="Tahoma"/>
            <family val="2"/>
            <charset val="161"/>
          </rPr>
          <t xml:space="preserve">
30 ΕΓΩ ΚΑΙ 20 ΚΥΡΙΑΖΗΣ</t>
        </r>
      </text>
    </comment>
  </commentList>
</comments>
</file>

<file path=xl/sharedStrings.xml><?xml version="1.0" encoding="utf-8"?>
<sst xmlns="http://schemas.openxmlformats.org/spreadsheetml/2006/main" count="107" uniqueCount="92">
  <si>
    <t>Αναθεώρησης</t>
  </si>
  <si>
    <t>α/α      Τιμολογ.</t>
  </si>
  <si>
    <t>ΠΡΟΫΠΟΛΟΓΙΣΜΟΣ ΜΕΛΕΤΗΣ</t>
  </si>
  <si>
    <t>α/α</t>
  </si>
  <si>
    <t>Είδος εργασίας</t>
  </si>
  <si>
    <t xml:space="preserve">Άρθρο </t>
  </si>
  <si>
    <t xml:space="preserve">Ποσότητα </t>
  </si>
  <si>
    <t xml:space="preserve">Τιμή </t>
  </si>
  <si>
    <t>Δαπάνη</t>
  </si>
  <si>
    <t>Μονάδ.</t>
  </si>
  <si>
    <t>Μερική</t>
  </si>
  <si>
    <t>Ολική</t>
  </si>
  <si>
    <t>Τιμή  Μονάδας</t>
  </si>
  <si>
    <t xml:space="preserve">ΠΕΡΙΦΕΡΕΙΑ ΗΠΕΙΡΟΥ </t>
  </si>
  <si>
    <t>ΣΥΝΟΛΟ</t>
  </si>
  <si>
    <t>ΣΥΝΟΛΟ ΕΡΓΑΣΙΩΝ</t>
  </si>
  <si>
    <t>ΑΝΑΘΕΩΡΗΣΗ</t>
  </si>
  <si>
    <t>ΣΥΝΟΛΙΚΗ ΔΑΠΑΝΗ ΕΡΓΟΥ</t>
  </si>
  <si>
    <t>ΕΛΛΗΝΙΚΗ ΔΗΜΟΚΡΑΤΙΑ</t>
  </si>
  <si>
    <t>ΣΥΝΟΛΟ Σ1</t>
  </si>
  <si>
    <t>ΣΥΝΟΛΟ Σ2</t>
  </si>
  <si>
    <t>ΓΕ &amp;ΟΕ 18%</t>
  </si>
  <si>
    <t>ΦΠΑ 23%</t>
  </si>
  <si>
    <t>ΔΙΕΥΘΥΝΣΗ ΤΕΧΝΙΚΩΝ ΕΡΓΩΝ</t>
  </si>
  <si>
    <t>ΤΜΗΜΑ ΣΥΓΚΟΙΝΩΝΙΑΚΩΝ ΕΡΓΩΝ</t>
  </si>
  <si>
    <t>ΣΥΝΤΑΧΘΗΚΕ</t>
  </si>
  <si>
    <t xml:space="preserve">      Η Αν. Προισταμένη της</t>
  </si>
  <si>
    <t>Δ.Τ.Ε. Περιφέρειας Ηπείρου</t>
  </si>
  <si>
    <t>Πολιτικός Μηχανικός</t>
  </si>
  <si>
    <t xml:space="preserve">  Πολιτικός Μηχανικός</t>
  </si>
  <si>
    <t xml:space="preserve">  Ο Αν. Πρ/νος Τμ. Σ.Ε.</t>
  </si>
  <si>
    <t>Δημήτριος Αναγνώστου</t>
  </si>
  <si>
    <t xml:space="preserve">       της Δ.Τ.Ε. /Π.Η.</t>
  </si>
  <si>
    <t>Παπαδημητρίου Βλάσης</t>
  </si>
  <si>
    <t>ΑΠΡΟΒΛΕΠΤΑ 15%</t>
  </si>
  <si>
    <t>Μονάδα Μέτρησης</t>
  </si>
  <si>
    <t xml:space="preserve">            ΘΕΩΡΗΘΗΚΕ</t>
  </si>
  <si>
    <r>
      <t xml:space="preserve">ΥΠΟΕΡΓΟ </t>
    </r>
    <r>
      <rPr>
        <sz val="10"/>
        <rFont val="Book Antiqua"/>
        <family val="1"/>
        <charset val="161"/>
      </rPr>
      <t>:</t>
    </r>
  </si>
  <si>
    <r>
      <rPr>
        <b/>
        <sz val="10"/>
        <rFont val="Book Antiqua"/>
        <family val="1"/>
        <charset val="161"/>
      </rPr>
      <t xml:space="preserve">ΕΡΓΟ </t>
    </r>
    <r>
      <rPr>
        <sz val="10"/>
        <rFont val="Book Antiqua"/>
        <family val="1"/>
        <charset val="161"/>
      </rPr>
      <t xml:space="preserve">:  </t>
    </r>
  </si>
  <si>
    <t>' Συντήρηση Εθνικού οδικού δικτύου Περιφέρειας Ηπείρου"</t>
  </si>
  <si>
    <t xml:space="preserve">Γενικές εκσκαφές σε έδαφος γαιώδες -ημιβραχώδες </t>
  </si>
  <si>
    <t>ΟΙΚ-1123Α</t>
  </si>
  <si>
    <r>
      <t>m</t>
    </r>
    <r>
      <rPr>
        <vertAlign val="superscript"/>
        <sz val="10"/>
        <rFont val="Book Antiqua"/>
        <family val="1"/>
        <charset val="161"/>
      </rPr>
      <t>3</t>
    </r>
  </si>
  <si>
    <t>ΟΜΑΔΑ  Β: ΤΕΧΝΙΚΑ ΕΡΓΑ</t>
  </si>
  <si>
    <t>ΟΜΑΔΑ  Α: ΧΩΜΑΤΟΥΡΓΙΚΑ</t>
  </si>
  <si>
    <t>Α-2</t>
  </si>
  <si>
    <t>ΓΕΝΙΚΟ ΣΥΝΟΛΟ ΕΡΓΑΣΙΩΝ</t>
  </si>
  <si>
    <t>m3</t>
  </si>
  <si>
    <t>Α-16</t>
  </si>
  <si>
    <t>Άρση καταπτώσεων για κάθε είδους έδαφος</t>
  </si>
  <si>
    <t>ΟΔΟ-1420</t>
  </si>
  <si>
    <t>ΕΚΣΚΑΦΕΣ</t>
  </si>
  <si>
    <t>ΕΠΕΞΕΡΓΑΣΙΑ ΕΠΙΦΑΝΕΙΩΝ ΣΚΥΡΟΔΕΜΑΤΟΣ - ΜΟΝΩΣΕΙΣ - ΑΡΜΟΙ</t>
  </si>
  <si>
    <t>ΣΚΥΡΟΔΕΜΑΤΑ</t>
  </si>
  <si>
    <t>Β-29</t>
  </si>
  <si>
    <t>Κατασκευές από σκυρόδεμα</t>
  </si>
  <si>
    <t>Β-29.4.1</t>
  </si>
  <si>
    <t>Κατασκευή ρείθρων, επενδεδυμένων τάφρων, διαμορφώσεις πυθμένα κλπ. με σκυρόδεμα C20/25</t>
  </si>
  <si>
    <t>ΟΔΟ-2522</t>
  </si>
  <si>
    <t>Β-30</t>
  </si>
  <si>
    <t>Xαλύβδινος οπλισμός σκυροδεμάτων</t>
  </si>
  <si>
    <t>Β-30.3</t>
  </si>
  <si>
    <t>Χαλύβδινο δομικό πλέγμα B500C εκτός υπογείων έργων</t>
  </si>
  <si>
    <t>ΥΔΡ-7018</t>
  </si>
  <si>
    <t>kg</t>
  </si>
  <si>
    <t>ΦΑΤΝΕΣ</t>
  </si>
  <si>
    <t>Β-65</t>
  </si>
  <si>
    <t>Φάτνες από συρματόπλεγμα</t>
  </si>
  <si>
    <t>Β-65.1</t>
  </si>
  <si>
    <t>Προμήθεια συρματοπλέγματος και συρμάτων συρματοκιβωτίων</t>
  </si>
  <si>
    <t>Β-65.1.1</t>
  </si>
  <si>
    <t xml:space="preserve">Συρματοπλέγμα και σύρματα συρματοκιβωτίων με απλό γαλβάνισμα </t>
  </si>
  <si>
    <t>ΟΔΟ-2311</t>
  </si>
  <si>
    <t>Β-65.2</t>
  </si>
  <si>
    <t>Κατασκευή φατνών</t>
  </si>
  <si>
    <t>ΟΔΟ-2312</t>
  </si>
  <si>
    <t>m2</t>
  </si>
  <si>
    <t>Β-65.3</t>
  </si>
  <si>
    <t>Πλήρωση φατνών</t>
  </si>
  <si>
    <t>ΟΔΟ-2313</t>
  </si>
  <si>
    <t>Ο Συντάκτης</t>
  </si>
  <si>
    <t xml:space="preserve">                             ΠΡΟΥΠΟΛΟΓΙΣΜΟΣ: 46.000,00 ΕΥΡΩ.</t>
  </si>
  <si>
    <t>Α-19</t>
  </si>
  <si>
    <t xml:space="preserve">Προμήθεια κοκκώδους υλικού μεγέθους κόκκων έως 200 mm </t>
  </si>
  <si>
    <t>ΟΔΟ-3121Β</t>
  </si>
  <si>
    <t>Α-20</t>
  </si>
  <si>
    <t>Κατασκευή επιχωμάτων</t>
  </si>
  <si>
    <t>ΟΔΟ-1530</t>
  </si>
  <si>
    <t>Ιωάννινα, 30 Δεκεμβρίου 2014</t>
  </si>
  <si>
    <t xml:space="preserve"> '' Συντήρηση -  αποκατάσταση εθνικής οδού Πρέβεζας Ηγουμενίτσας στη Χ.Θ. 32+500 (κατασκευή σαρζανέτ)" </t>
  </si>
  <si>
    <t>ΧΡΗΜΑΤΟΔΟΤΗΣΗ :  ΣΑΕΠ 030 Ηπείρου με Κ.Α. 2013ΕΠ03000012</t>
  </si>
  <si>
    <t xml:space="preserve"> κ.α.α.</t>
  </si>
</sst>
</file>

<file path=xl/styles.xml><?xml version="1.0" encoding="utf-8"?>
<styleSheet xmlns="http://schemas.openxmlformats.org/spreadsheetml/2006/main">
  <numFmts count="3">
    <numFmt numFmtId="164" formatCode="#,##0\ \+"/>
    <numFmt numFmtId="165" formatCode="#,##0.000"/>
    <numFmt numFmtId="166" formatCode="#,##0.00\ &quot;€&quot;"/>
  </numFmts>
  <fonts count="18">
    <font>
      <sz val="10"/>
      <name val="Arial"/>
      <charset val="161"/>
    </font>
    <font>
      <sz val="9"/>
      <name val="Times New Roman"/>
      <family val="1"/>
      <charset val="161"/>
    </font>
    <font>
      <sz val="9"/>
      <name val="Arial Greek"/>
      <family val="2"/>
      <charset val="161"/>
    </font>
    <font>
      <sz val="9"/>
      <color indexed="10"/>
      <name val="Arial Greek"/>
      <family val="2"/>
      <charset val="161"/>
    </font>
    <font>
      <b/>
      <sz val="9"/>
      <name val="Arial Greek"/>
      <charset val="161"/>
    </font>
    <font>
      <sz val="10"/>
      <name val="Book Antiqua"/>
      <family val="1"/>
      <charset val="161"/>
    </font>
    <font>
      <b/>
      <sz val="10"/>
      <name val="Book Antiqua"/>
      <family val="1"/>
      <charset val="161"/>
    </font>
    <font>
      <sz val="10"/>
      <color indexed="10"/>
      <name val="Book Antiqua"/>
      <family val="1"/>
      <charset val="161"/>
    </font>
    <font>
      <b/>
      <sz val="10"/>
      <color indexed="10"/>
      <name val="Book Antiqua"/>
      <family val="1"/>
      <charset val="161"/>
    </font>
    <font>
      <b/>
      <u/>
      <sz val="10"/>
      <name val="Book Antiqua"/>
      <family val="1"/>
      <charset val="161"/>
    </font>
    <font>
      <vertAlign val="superscript"/>
      <sz val="10"/>
      <name val="Book Antiqua"/>
      <family val="1"/>
      <charset val="161"/>
    </font>
    <font>
      <sz val="10"/>
      <name val="Arial Greek"/>
      <family val="2"/>
      <charset val="161"/>
    </font>
    <font>
      <b/>
      <sz val="10"/>
      <name val="Arial Greek"/>
      <charset val="161"/>
    </font>
    <font>
      <sz val="10"/>
      <name val="Arial"/>
      <family val="2"/>
      <charset val="161"/>
    </font>
    <font>
      <sz val="10"/>
      <color indexed="10"/>
      <name val="Arial Greek"/>
      <family val="2"/>
      <charset val="161"/>
    </font>
    <font>
      <sz val="8"/>
      <color indexed="81"/>
      <name val="Tahoma"/>
      <family val="2"/>
      <charset val="161"/>
    </font>
    <font>
      <b/>
      <sz val="8"/>
      <color indexed="81"/>
      <name val="Tahoma"/>
      <family val="2"/>
      <charset val="161"/>
    </font>
    <font>
      <b/>
      <sz val="11"/>
      <name val="Book Antiqua"/>
      <family val="1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55">
    <xf numFmtId="0" fontId="0" fillId="0" borderId="0" xfId="0"/>
    <xf numFmtId="0" fontId="2" fillId="0" borderId="0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left" wrapText="1"/>
    </xf>
    <xf numFmtId="3" fontId="2" fillId="0" borderId="0" xfId="1" applyNumberFormat="1" applyFont="1" applyBorder="1" applyAlignment="1"/>
    <xf numFmtId="3" fontId="2" fillId="0" borderId="0" xfId="1" applyNumberFormat="1" applyFont="1" applyBorder="1"/>
    <xf numFmtId="3" fontId="3" fillId="0" borderId="0" xfId="1" applyNumberFormat="1" applyFont="1" applyBorder="1"/>
    <xf numFmtId="0" fontId="2" fillId="0" borderId="0" xfId="1" applyNumberFormat="1" applyFont="1" applyBorder="1" applyAlignment="1">
      <alignment horizontal="right"/>
    </xf>
    <xf numFmtId="0" fontId="2" fillId="0" borderId="0" xfId="1" applyNumberFormat="1" applyFont="1" applyBorder="1"/>
    <xf numFmtId="0" fontId="2" fillId="0" borderId="0" xfId="1" applyNumberFormat="1" applyFont="1" applyBorder="1" applyAlignment="1">
      <alignment horizontal="left"/>
    </xf>
    <xf numFmtId="3" fontId="2" fillId="0" borderId="0" xfId="1" applyNumberFormat="1" applyFont="1" applyFill="1" applyBorder="1"/>
    <xf numFmtId="4" fontId="2" fillId="0" borderId="0" xfId="1" applyNumberFormat="1" applyFont="1" applyBorder="1"/>
    <xf numFmtId="0" fontId="2" fillId="0" borderId="0" xfId="1" applyNumberFormat="1" applyFont="1" applyFill="1" applyBorder="1" applyAlignment="1">
      <alignment horizontal="center"/>
    </xf>
    <xf numFmtId="0" fontId="2" fillId="0" borderId="0" xfId="1" applyNumberFormat="1" applyFont="1" applyFill="1" applyBorder="1" applyAlignment="1">
      <alignment horizontal="right"/>
    </xf>
    <xf numFmtId="4" fontId="2" fillId="0" borderId="0" xfId="1" applyNumberFormat="1" applyFont="1" applyFill="1" applyBorder="1"/>
    <xf numFmtId="4" fontId="2" fillId="0" borderId="0" xfId="1" applyNumberFormat="1" applyFont="1" applyFill="1" applyBorder="1" applyAlignment="1">
      <alignment horizontal="right"/>
    </xf>
    <xf numFmtId="0" fontId="6" fillId="0" borderId="0" xfId="1" applyNumberFormat="1" applyFont="1" applyBorder="1" applyAlignment="1">
      <alignment horizontal="left"/>
    </xf>
    <xf numFmtId="0" fontId="5" fillId="0" borderId="0" xfId="0" applyFont="1" applyBorder="1"/>
    <xf numFmtId="0" fontId="5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right"/>
    </xf>
    <xf numFmtId="0" fontId="6" fillId="0" borderId="0" xfId="1" applyNumberFormat="1" applyFont="1" applyFill="1" applyBorder="1" applyAlignment="1">
      <alignment horizontal="left"/>
    </xf>
    <xf numFmtId="0" fontId="5" fillId="0" borderId="0" xfId="1" applyNumberFormat="1" applyFont="1" applyAlignment="1">
      <alignment horizontal="center"/>
    </xf>
    <xf numFmtId="0" fontId="5" fillId="0" borderId="0" xfId="1" applyNumberFormat="1" applyFont="1" applyAlignment="1">
      <alignment horizontal="left" wrapText="1"/>
    </xf>
    <xf numFmtId="0" fontId="5" fillId="0" borderId="0" xfId="1" applyFont="1"/>
    <xf numFmtId="3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5" fillId="0" borderId="0" xfId="1" applyNumberFormat="1" applyFont="1" applyBorder="1" applyAlignment="1">
      <alignment horizontal="center"/>
    </xf>
    <xf numFmtId="0" fontId="5" fillId="0" borderId="0" xfId="1" applyNumberFormat="1" applyFont="1" applyFill="1" applyBorder="1" applyAlignment="1">
      <alignment horizontal="center"/>
    </xf>
    <xf numFmtId="0" fontId="5" fillId="0" borderId="0" xfId="1" applyNumberFormat="1" applyFont="1" applyBorder="1" applyAlignment="1">
      <alignment horizontal="left" wrapText="1"/>
    </xf>
    <xf numFmtId="4" fontId="5" fillId="0" borderId="0" xfId="1" applyNumberFormat="1" applyFont="1" applyBorder="1"/>
    <xf numFmtId="0" fontId="5" fillId="0" borderId="0" xfId="1" applyNumberFormat="1" applyFont="1" applyBorder="1"/>
    <xf numFmtId="3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left" wrapText="1"/>
    </xf>
    <xf numFmtId="3" fontId="5" fillId="0" borderId="0" xfId="1" applyNumberFormat="1" applyFont="1" applyFill="1" applyBorder="1" applyAlignment="1"/>
    <xf numFmtId="0" fontId="5" fillId="0" borderId="0" xfId="1" applyNumberFormat="1" applyFont="1" applyFill="1" applyBorder="1" applyAlignment="1">
      <alignment horizontal="right"/>
    </xf>
    <xf numFmtId="4" fontId="5" fillId="0" borderId="0" xfId="1" applyNumberFormat="1" applyFont="1" applyFill="1" applyBorder="1" applyAlignment="1">
      <alignment horizontal="right"/>
    </xf>
    <xf numFmtId="4" fontId="5" fillId="0" borderId="0" xfId="1" applyNumberFormat="1" applyFont="1" applyFill="1" applyBorder="1"/>
    <xf numFmtId="4" fontId="6" fillId="0" borderId="0" xfId="1" applyNumberFormat="1" applyFont="1" applyFill="1" applyBorder="1"/>
    <xf numFmtId="0" fontId="6" fillId="0" borderId="0" xfId="1" applyNumberFormat="1" applyFont="1" applyFill="1" applyBorder="1" applyAlignment="1">
      <alignment horizontal="center" wrapText="1"/>
    </xf>
    <xf numFmtId="0" fontId="5" fillId="0" borderId="0" xfId="1" applyNumberFormat="1" applyFont="1" applyFill="1" applyBorder="1" applyAlignment="1">
      <alignment horizontal="center" wrapText="1"/>
    </xf>
    <xf numFmtId="0" fontId="5" fillId="0" borderId="0" xfId="1" applyNumberFormat="1" applyFont="1" applyFill="1" applyBorder="1" applyAlignment="1">
      <alignment horizontal="left" vertical="top"/>
    </xf>
    <xf numFmtId="0" fontId="5" fillId="0" borderId="0" xfId="1" applyNumberFormat="1" applyFont="1" applyFill="1" applyBorder="1" applyAlignment="1">
      <alignment horizontal="center" vertical="top"/>
    </xf>
    <xf numFmtId="4" fontId="5" fillId="0" borderId="0" xfId="1" applyNumberFormat="1" applyFont="1" applyFill="1" applyBorder="1" applyAlignment="1">
      <alignment horizontal="right" vertical="top"/>
    </xf>
    <xf numFmtId="0" fontId="5" fillId="0" borderId="0" xfId="1" applyNumberFormat="1" applyFont="1" applyFill="1" applyBorder="1" applyAlignment="1">
      <alignment horizontal="left" vertical="top" wrapText="1"/>
    </xf>
    <xf numFmtId="3" fontId="5" fillId="0" borderId="0" xfId="1" applyNumberFormat="1" applyFont="1" applyFill="1" applyBorder="1" applyAlignment="1">
      <alignment horizontal="right"/>
    </xf>
    <xf numFmtId="3" fontId="5" fillId="0" borderId="0" xfId="1" applyNumberFormat="1" applyFont="1" applyBorder="1"/>
    <xf numFmtId="3" fontId="7" fillId="0" borderId="0" xfId="1" applyNumberFormat="1" applyFont="1" applyBorder="1"/>
    <xf numFmtId="0" fontId="5" fillId="0" borderId="0" xfId="1" applyNumberFormat="1" applyFont="1" applyBorder="1" applyAlignment="1"/>
    <xf numFmtId="3" fontId="2" fillId="0" borderId="0" xfId="1" applyNumberFormat="1" applyFont="1" applyFill="1" applyBorder="1" applyAlignment="1"/>
    <xf numFmtId="3" fontId="5" fillId="0" borderId="0" xfId="1" applyNumberFormat="1" applyFont="1" applyFill="1"/>
    <xf numFmtId="3" fontId="7" fillId="0" borderId="0" xfId="1" applyNumberFormat="1" applyFont="1" applyFill="1" applyBorder="1" applyAlignment="1">
      <alignment horizontal="left"/>
    </xf>
    <xf numFmtId="4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left"/>
    </xf>
    <xf numFmtId="0" fontId="5" fillId="0" borderId="0" xfId="1" applyFont="1" applyFill="1"/>
    <xf numFmtId="3" fontId="8" fillId="0" borderId="0" xfId="1" applyNumberFormat="1" applyFont="1" applyFill="1" applyBorder="1" applyAlignment="1">
      <alignment horizontal="left"/>
    </xf>
    <xf numFmtId="0" fontId="6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3" fontId="5" fillId="3" borderId="0" xfId="1" applyNumberFormat="1" applyFont="1" applyFill="1" applyBorder="1"/>
    <xf numFmtId="3" fontId="7" fillId="3" borderId="0" xfId="1" applyNumberFormat="1" applyFont="1" applyFill="1" applyBorder="1"/>
    <xf numFmtId="0" fontId="5" fillId="3" borderId="0" xfId="1" applyNumberFormat="1" applyFont="1" applyFill="1" applyBorder="1" applyAlignment="1">
      <alignment horizontal="right"/>
    </xf>
    <xf numFmtId="4" fontId="5" fillId="3" borderId="0" xfId="1" applyNumberFormat="1" applyFont="1" applyFill="1" applyBorder="1"/>
    <xf numFmtId="4" fontId="6" fillId="3" borderId="0" xfId="1" applyNumberFormat="1" applyFont="1" applyFill="1" applyBorder="1"/>
    <xf numFmtId="3" fontId="6" fillId="3" borderId="0" xfId="1" applyNumberFormat="1" applyFont="1" applyFill="1" applyBorder="1"/>
    <xf numFmtId="3" fontId="8" fillId="3" borderId="0" xfId="1" applyNumberFormat="1" applyFont="1" applyFill="1" applyBorder="1"/>
    <xf numFmtId="0" fontId="6" fillId="3" borderId="0" xfId="1" applyNumberFormat="1" applyFont="1" applyFill="1" applyBorder="1" applyAlignment="1">
      <alignment horizontal="right"/>
    </xf>
    <xf numFmtId="0" fontId="2" fillId="0" borderId="0" xfId="1" applyNumberFormat="1" applyFont="1" applyBorder="1" applyAlignment="1"/>
    <xf numFmtId="0" fontId="4" fillId="0" borderId="0" xfId="1" applyNumberFormat="1" applyFont="1" applyBorder="1" applyAlignment="1"/>
    <xf numFmtId="0" fontId="12" fillId="0" borderId="0" xfId="1" applyNumberFormat="1" applyFont="1" applyFill="1" applyBorder="1" applyAlignment="1">
      <alignment horizontal="center"/>
    </xf>
    <xf numFmtId="0" fontId="11" fillId="0" borderId="0" xfId="1" applyNumberFormat="1" applyFont="1" applyFill="1" applyBorder="1" applyAlignment="1">
      <alignment horizontal="center"/>
    </xf>
    <xf numFmtId="0" fontId="11" fillId="0" borderId="0" xfId="1" applyNumberFormat="1" applyFont="1" applyBorder="1" applyAlignment="1">
      <alignment horizontal="center"/>
    </xf>
    <xf numFmtId="0" fontId="11" fillId="0" borderId="0" xfId="1" applyNumberFormat="1" applyFont="1" applyBorder="1" applyAlignment="1">
      <alignment horizontal="left" wrapText="1"/>
    </xf>
    <xf numFmtId="3" fontId="11" fillId="0" borderId="0" xfId="1" applyNumberFormat="1" applyFont="1" applyBorder="1"/>
    <xf numFmtId="3" fontId="14" fillId="0" borderId="0" xfId="1" applyNumberFormat="1" applyFont="1" applyBorder="1"/>
    <xf numFmtId="0" fontId="11" fillId="0" borderId="0" xfId="1" applyNumberFormat="1" applyFont="1" applyBorder="1" applyAlignment="1">
      <alignment horizontal="right"/>
    </xf>
    <xf numFmtId="4" fontId="11" fillId="0" borderId="0" xfId="1" applyNumberFormat="1" applyFont="1" applyBorder="1"/>
    <xf numFmtId="0" fontId="12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/>
    <xf numFmtId="3" fontId="12" fillId="0" borderId="0" xfId="1" applyNumberFormat="1" applyFont="1" applyBorder="1" applyAlignment="1"/>
    <xf numFmtId="4" fontId="12" fillId="0" borderId="0" xfId="1" applyNumberFormat="1" applyFont="1" applyBorder="1"/>
    <xf numFmtId="0" fontId="12" fillId="0" borderId="0" xfId="1" applyNumberFormat="1" applyFont="1" applyBorder="1"/>
    <xf numFmtId="4" fontId="12" fillId="0" borderId="0" xfId="1" applyNumberFormat="1" applyFont="1" applyBorder="1" applyAlignment="1">
      <alignment horizontal="center"/>
    </xf>
    <xf numFmtId="0" fontId="6" fillId="0" borderId="2" xfId="1" applyNumberFormat="1" applyFont="1" applyFill="1" applyBorder="1" applyAlignment="1">
      <alignment horizontal="center"/>
    </xf>
    <xf numFmtId="0" fontId="5" fillId="0" borderId="2" xfId="1" applyNumberFormat="1" applyFont="1" applyBorder="1" applyAlignment="1">
      <alignment horizontal="center"/>
    </xf>
    <xf numFmtId="0" fontId="6" fillId="0" borderId="2" xfId="1" applyNumberFormat="1" applyFont="1" applyFill="1" applyBorder="1" applyAlignment="1">
      <alignment horizontal="center" wrapText="1"/>
    </xf>
    <xf numFmtId="0" fontId="9" fillId="0" borderId="2" xfId="1" applyNumberFormat="1" applyFont="1" applyFill="1" applyBorder="1" applyAlignment="1">
      <alignment horizontal="left" wrapText="1"/>
    </xf>
    <xf numFmtId="0" fontId="5" fillId="0" borderId="2" xfId="1" applyNumberFormat="1" applyFont="1" applyFill="1" applyBorder="1" applyAlignment="1">
      <alignment horizontal="center" wrapText="1"/>
    </xf>
    <xf numFmtId="0" fontId="5" fillId="0" borderId="2" xfId="1" applyNumberFormat="1" applyFont="1" applyFill="1" applyBorder="1" applyAlignment="1">
      <alignment horizontal="center"/>
    </xf>
    <xf numFmtId="3" fontId="5" fillId="0" borderId="2" xfId="1" applyNumberFormat="1" applyFont="1" applyFill="1" applyBorder="1" applyAlignment="1"/>
    <xf numFmtId="164" fontId="5" fillId="0" borderId="2" xfId="1" applyNumberFormat="1" applyFont="1" applyFill="1" applyBorder="1"/>
    <xf numFmtId="3" fontId="5" fillId="0" borderId="2" xfId="1" applyNumberFormat="1" applyFont="1" applyFill="1" applyBorder="1"/>
    <xf numFmtId="0" fontId="5" fillId="0" borderId="2" xfId="1" applyNumberFormat="1" applyFont="1" applyFill="1" applyBorder="1" applyAlignment="1">
      <alignment horizontal="right"/>
    </xf>
    <xf numFmtId="4" fontId="5" fillId="0" borderId="2" xfId="1" applyNumberFormat="1" applyFont="1" applyFill="1" applyBorder="1"/>
    <xf numFmtId="4" fontId="5" fillId="0" borderId="2" xfId="1" applyNumberFormat="1" applyFont="1" applyFill="1" applyBorder="1" applyAlignment="1">
      <alignment horizontal="right"/>
    </xf>
    <xf numFmtId="4" fontId="6" fillId="0" borderId="2" xfId="1" applyNumberFormat="1" applyFont="1" applyFill="1" applyBorder="1"/>
    <xf numFmtId="0" fontId="5" fillId="0" borderId="2" xfId="1" applyNumberFormat="1" applyFont="1" applyFill="1" applyBorder="1" applyAlignment="1">
      <alignment horizontal="left" wrapText="1"/>
    </xf>
    <xf numFmtId="4" fontId="5" fillId="0" borderId="2" xfId="1" applyNumberFormat="1" applyFont="1" applyFill="1" applyBorder="1" applyAlignment="1"/>
    <xf numFmtId="4" fontId="5" fillId="0" borderId="2" xfId="1" applyNumberFormat="1" applyFont="1" applyFill="1" applyBorder="1" applyAlignment="1">
      <alignment wrapText="1"/>
    </xf>
    <xf numFmtId="0" fontId="6" fillId="2" borderId="2" xfId="1" applyNumberFormat="1" applyFont="1" applyFill="1" applyBorder="1" applyAlignment="1">
      <alignment horizontal="center" vertical="center"/>
    </xf>
    <xf numFmtId="3" fontId="6" fillId="4" borderId="2" xfId="1" applyNumberFormat="1" applyFont="1" applyFill="1" applyBorder="1" applyAlignment="1">
      <alignment horizontal="center" vertical="center"/>
    </xf>
    <xf numFmtId="3" fontId="8" fillId="4" borderId="2" xfId="1" applyNumberFormat="1" applyFont="1" applyFill="1" applyBorder="1" applyAlignment="1">
      <alignment horizontal="center" vertical="center"/>
    </xf>
    <xf numFmtId="0" fontId="6" fillId="4" borderId="2" xfId="1" applyNumberFormat="1" applyFont="1" applyFill="1" applyBorder="1" applyAlignment="1">
      <alignment horizontal="center" vertical="center"/>
    </xf>
    <xf numFmtId="4" fontId="6" fillId="4" borderId="2" xfId="1" applyNumberFormat="1" applyFont="1" applyFill="1" applyBorder="1" applyAlignment="1">
      <alignment horizontal="center" vertical="center"/>
    </xf>
    <xf numFmtId="4" fontId="8" fillId="4" borderId="2" xfId="1" applyNumberFormat="1" applyFont="1" applyFill="1" applyBorder="1" applyAlignment="1">
      <alignment horizontal="center" vertical="center"/>
    </xf>
    <xf numFmtId="4" fontId="6" fillId="2" borderId="2" xfId="1" applyNumberFormat="1" applyFont="1" applyFill="1" applyBorder="1" applyAlignment="1">
      <alignment horizontal="center" vertical="center"/>
    </xf>
    <xf numFmtId="0" fontId="5" fillId="0" borderId="2" xfId="1" applyNumberFormat="1" applyFont="1" applyBorder="1" applyAlignment="1">
      <alignment horizontal="left" wrapText="1"/>
    </xf>
    <xf numFmtId="3" fontId="5" fillId="0" borderId="2" xfId="1" applyNumberFormat="1" applyFont="1" applyFill="1" applyBorder="1" applyAlignment="1">
      <alignment horizontal="left"/>
    </xf>
    <xf numFmtId="3" fontId="5" fillId="0" borderId="2" xfId="1" applyNumberFormat="1" applyFont="1" applyBorder="1" applyAlignment="1">
      <alignment horizontal="left"/>
    </xf>
    <xf numFmtId="3" fontId="7" fillId="0" borderId="2" xfId="1" applyNumberFormat="1" applyFont="1" applyBorder="1" applyAlignment="1">
      <alignment horizontal="left"/>
    </xf>
    <xf numFmtId="0" fontId="5" fillId="0" borderId="2" xfId="1" applyNumberFormat="1" applyFont="1" applyBorder="1" applyAlignment="1">
      <alignment horizontal="right"/>
    </xf>
    <xf numFmtId="4" fontId="5" fillId="0" borderId="2" xfId="1" applyNumberFormat="1" applyFont="1" applyBorder="1"/>
    <xf numFmtId="166" fontId="6" fillId="0" borderId="0" xfId="1" applyNumberFormat="1" applyFont="1" applyFill="1" applyBorder="1"/>
    <xf numFmtId="166" fontId="6" fillId="0" borderId="0" xfId="1" applyNumberFormat="1" applyFont="1" applyBorder="1"/>
    <xf numFmtId="166" fontId="5" fillId="0" borderId="1" xfId="1" applyNumberFormat="1" applyFont="1" applyBorder="1"/>
    <xf numFmtId="166" fontId="5" fillId="0" borderId="2" xfId="1" applyNumberFormat="1" applyFont="1" applyFill="1" applyBorder="1"/>
    <xf numFmtId="166" fontId="5" fillId="0" borderId="2" xfId="1" applyNumberFormat="1" applyFont="1" applyFill="1" applyBorder="1" applyAlignment="1">
      <alignment horizontal="center"/>
    </xf>
    <xf numFmtId="4" fontId="12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vertical="center" wrapText="1"/>
    </xf>
    <xf numFmtId="3" fontId="5" fillId="0" borderId="0" xfId="1" quotePrefix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left" wrapText="1"/>
    </xf>
    <xf numFmtId="166" fontId="6" fillId="0" borderId="2" xfId="1" applyNumberFormat="1" applyFont="1" applyFill="1" applyBorder="1"/>
    <xf numFmtId="166" fontId="17" fillId="0" borderId="3" xfId="1" applyNumberFormat="1" applyFont="1" applyFill="1" applyBorder="1"/>
    <xf numFmtId="0" fontId="6" fillId="0" borderId="5" xfId="1" applyNumberFormat="1" applyFont="1" applyFill="1" applyBorder="1" applyAlignment="1">
      <alignment horizontal="center"/>
    </xf>
    <xf numFmtId="0" fontId="5" fillId="0" borderId="6" xfId="1" applyNumberFormat="1" applyFont="1" applyBorder="1" applyAlignment="1">
      <alignment horizontal="center"/>
    </xf>
    <xf numFmtId="0" fontId="6" fillId="0" borderId="6" xfId="1" applyNumberFormat="1" applyFont="1" applyFill="1" applyBorder="1" applyAlignment="1">
      <alignment horizontal="center" wrapText="1"/>
    </xf>
    <xf numFmtId="0" fontId="5" fillId="0" borderId="6" xfId="1" applyNumberFormat="1" applyFont="1" applyFill="1" applyBorder="1" applyAlignment="1">
      <alignment horizontal="center" wrapText="1"/>
    </xf>
    <xf numFmtId="0" fontId="5" fillId="0" borderId="6" xfId="1" applyNumberFormat="1" applyFont="1" applyFill="1" applyBorder="1" applyAlignment="1">
      <alignment horizontal="center"/>
    </xf>
    <xf numFmtId="4" fontId="5" fillId="0" borderId="6" xfId="1" applyNumberFormat="1" applyFont="1" applyFill="1" applyBorder="1" applyAlignment="1"/>
    <xf numFmtId="4" fontId="5" fillId="0" borderId="6" xfId="1" applyNumberFormat="1" applyFont="1" applyFill="1" applyBorder="1" applyAlignment="1">
      <alignment wrapText="1"/>
    </xf>
    <xf numFmtId="4" fontId="5" fillId="0" borderId="6" xfId="1" applyNumberFormat="1" applyFont="1" applyFill="1" applyBorder="1"/>
    <xf numFmtId="4" fontId="5" fillId="0" borderId="6" xfId="1" applyNumberFormat="1" applyFont="1" applyFill="1" applyBorder="1" applyAlignment="1">
      <alignment horizontal="right"/>
    </xf>
    <xf numFmtId="166" fontId="5" fillId="0" borderId="6" xfId="1" applyNumberFormat="1" applyFont="1" applyFill="1" applyBorder="1" applyAlignment="1">
      <alignment horizontal="center"/>
    </xf>
    <xf numFmtId="166" fontId="5" fillId="0" borderId="6" xfId="1" applyNumberFormat="1" applyFont="1" applyFill="1" applyBorder="1"/>
    <xf numFmtId="0" fontId="5" fillId="0" borderId="6" xfId="1" applyNumberFormat="1" applyFont="1" applyFill="1" applyBorder="1" applyAlignment="1">
      <alignment horizontal="left" wrapText="1"/>
    </xf>
    <xf numFmtId="166" fontId="6" fillId="0" borderId="7" xfId="1" applyNumberFormat="1" applyFont="1" applyFill="1" applyBorder="1"/>
    <xf numFmtId="0" fontId="12" fillId="0" borderId="0" xfId="1" applyNumberFormat="1" applyFont="1" applyBorder="1" applyAlignment="1">
      <alignment horizontal="center"/>
    </xf>
    <xf numFmtId="3" fontId="5" fillId="0" borderId="0" xfId="1" quotePrefix="1" applyNumberFormat="1" applyFont="1" applyFill="1" applyBorder="1" applyAlignment="1">
      <alignment horizontal="left" vertical="top" wrapText="1"/>
    </xf>
    <xf numFmtId="0" fontId="17" fillId="0" borderId="3" xfId="1" applyNumberFormat="1" applyFont="1" applyFill="1" applyBorder="1" applyAlignment="1">
      <alignment horizontal="left" vertical="top"/>
    </xf>
    <xf numFmtId="0" fontId="5" fillId="0" borderId="0" xfId="1" applyNumberFormat="1" applyFont="1" applyBorder="1" applyAlignment="1">
      <alignment horizontal="left" vertical="top" wrapText="1"/>
    </xf>
    <xf numFmtId="0" fontId="6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4" fontId="6" fillId="2" borderId="2" xfId="1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/>
    </xf>
    <xf numFmtId="3" fontId="6" fillId="4" borderId="2" xfId="1" applyNumberFormat="1" applyFont="1" applyFill="1" applyBorder="1" applyAlignment="1">
      <alignment horizontal="center" vertical="center" wrapText="1"/>
    </xf>
    <xf numFmtId="4" fontId="6" fillId="4" borderId="2" xfId="1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/>
    </xf>
    <xf numFmtId="0" fontId="5" fillId="0" borderId="4" xfId="1" applyNumberFormat="1" applyFont="1" applyFill="1" applyBorder="1" applyAlignment="1">
      <alignment horizontal="center"/>
    </xf>
    <xf numFmtId="4" fontId="12" fillId="0" borderId="0" xfId="1" applyNumberFormat="1" applyFont="1" applyBorder="1" applyAlignment="1">
      <alignment horizontal="center"/>
    </xf>
    <xf numFmtId="4" fontId="12" fillId="0" borderId="0" xfId="1" applyNumberFormat="1" applyFont="1" applyBorder="1" applyAlignment="1">
      <alignment horizontal="center" wrapText="1"/>
    </xf>
    <xf numFmtId="4" fontId="12" fillId="0" borderId="0" xfId="1" applyNumberFormat="1" applyFont="1" applyBorder="1" applyAlignment="1"/>
  </cellXfs>
  <cellStyles count="2">
    <cellStyle name="Normal_NEOPRoMEL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14"/>
  <sheetViews>
    <sheetView showZeros="0" tabSelected="1" topLeftCell="A31" zoomScaleNormal="100" workbookViewId="0">
      <selection activeCell="Y49" sqref="Y49"/>
    </sheetView>
  </sheetViews>
  <sheetFormatPr defaultColWidth="8" defaultRowHeight="12"/>
  <cols>
    <col min="1" max="1" width="7.5703125" style="11" customWidth="1"/>
    <col min="2" max="10" width="6.85546875" style="1" hidden="1" customWidth="1"/>
    <col min="11" max="11" width="10" style="1" hidden="1" customWidth="1"/>
    <col min="12" max="12" width="11.28515625" style="1" customWidth="1"/>
    <col min="13" max="13" width="24.140625" style="2" customWidth="1"/>
    <col min="14" max="14" width="12.85546875" style="1" customWidth="1"/>
    <col min="15" max="15" width="11" style="1" customWidth="1"/>
    <col min="16" max="16" width="12.7109375" style="48" customWidth="1"/>
    <col min="17" max="17" width="13.28515625" style="4" hidden="1" customWidth="1"/>
    <col min="18" max="18" width="13" style="5" hidden="1" customWidth="1"/>
    <col min="19" max="19" width="14.28515625" style="6" hidden="1" customWidth="1"/>
    <col min="20" max="20" width="13.42578125" style="10" hidden="1" customWidth="1"/>
    <col min="21" max="22" width="12.42578125" style="10" hidden="1" customWidth="1"/>
    <col min="23" max="23" width="11.28515625" style="13" customWidth="1"/>
    <col min="24" max="24" width="10.5703125" style="10" customWidth="1"/>
    <col min="25" max="25" width="15.140625" style="10" customWidth="1"/>
    <col min="26" max="26" width="8" style="7" customWidth="1"/>
    <col min="27" max="27" width="11" style="7" customWidth="1"/>
    <col min="28" max="16384" width="8" style="7"/>
  </cols>
  <sheetData>
    <row r="1" spans="1:35" s="8" customFormat="1" ht="15" customHeight="1">
      <c r="A1" s="15" t="s">
        <v>18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20"/>
      <c r="M1" s="21"/>
      <c r="N1" s="16" t="s">
        <v>38</v>
      </c>
      <c r="O1" s="137" t="s">
        <v>39</v>
      </c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52"/>
      <c r="AA1" s="17"/>
      <c r="AB1" s="17"/>
    </row>
    <row r="2" spans="1:35" s="8" customFormat="1" ht="15">
      <c r="A2" s="19" t="s">
        <v>13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5"/>
      <c r="N2" s="15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52"/>
    </row>
    <row r="3" spans="1:35" s="8" customFormat="1" ht="13.5" customHeight="1">
      <c r="A3" s="19" t="s">
        <v>23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5"/>
      <c r="N3" s="26"/>
      <c r="Z3" s="52"/>
    </row>
    <row r="4" spans="1:35" s="8" customFormat="1" ht="15" customHeight="1">
      <c r="A4" s="19" t="s">
        <v>24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5"/>
      <c r="N4" s="118" t="s">
        <v>37</v>
      </c>
      <c r="O4" s="139" t="s">
        <v>89</v>
      </c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52"/>
      <c r="AB4" s="17"/>
    </row>
    <row r="5" spans="1:35" s="8" customFormat="1" ht="27" customHeight="1">
      <c r="A5" s="19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5"/>
      <c r="N5" s="26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52"/>
      <c r="AB5" s="17"/>
    </row>
    <row r="6" spans="1:35" s="8" customFormat="1" ht="15">
      <c r="A6" s="19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5"/>
      <c r="N6" s="26"/>
      <c r="O6" s="15" t="s">
        <v>90</v>
      </c>
      <c r="P6" s="31"/>
      <c r="Q6" s="31"/>
      <c r="R6" s="54"/>
      <c r="S6" s="55"/>
      <c r="T6" s="51"/>
      <c r="U6" s="51"/>
      <c r="V6" s="51"/>
      <c r="W6" s="51"/>
      <c r="X6" s="51"/>
      <c r="Y6" s="51"/>
      <c r="Z6" s="52"/>
      <c r="AB6" s="17"/>
    </row>
    <row r="7" spans="1:35" s="8" customFormat="1" ht="15">
      <c r="A7" s="19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6"/>
      <c r="O7" s="15"/>
      <c r="P7" s="31"/>
      <c r="Q7" s="31"/>
      <c r="R7" s="54"/>
      <c r="S7" s="55"/>
      <c r="T7" s="51"/>
      <c r="U7" s="51"/>
      <c r="V7" s="51"/>
      <c r="W7" s="51"/>
      <c r="X7" s="51"/>
      <c r="Y7" s="51"/>
      <c r="Z7" s="52"/>
      <c r="AA7" s="17"/>
      <c r="AB7" s="17"/>
    </row>
    <row r="8" spans="1:35" s="8" customFormat="1" ht="15">
      <c r="A8" s="27"/>
      <c r="B8" s="26"/>
      <c r="C8" s="26"/>
      <c r="D8" s="26"/>
      <c r="E8" s="26"/>
      <c r="F8" s="26"/>
      <c r="G8" s="26"/>
      <c r="H8" s="26"/>
      <c r="I8" s="26"/>
      <c r="J8" s="26"/>
      <c r="K8" s="26"/>
      <c r="L8" s="24"/>
      <c r="M8" s="28"/>
      <c r="N8" s="23" t="s">
        <v>81</v>
      </c>
      <c r="O8" s="17"/>
      <c r="P8" s="53"/>
      <c r="Q8" s="31"/>
      <c r="R8" s="54"/>
      <c r="S8" s="55"/>
      <c r="T8" s="51"/>
      <c r="U8" s="51"/>
      <c r="V8" s="51"/>
      <c r="W8" s="51"/>
      <c r="X8" s="52"/>
      <c r="Y8" s="52"/>
      <c r="Z8" s="52"/>
      <c r="AA8" s="17"/>
      <c r="AB8" s="17"/>
    </row>
    <row r="9" spans="1:35" s="8" customFormat="1" ht="13.5">
      <c r="A9" s="27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8"/>
      <c r="N9" s="26"/>
      <c r="O9" s="26"/>
      <c r="P9" s="31"/>
      <c r="Q9" s="49"/>
      <c r="R9" s="50"/>
      <c r="S9" s="34"/>
      <c r="T9" s="51"/>
      <c r="U9" s="51"/>
      <c r="V9" s="51"/>
      <c r="W9" s="51"/>
      <c r="X9" s="51"/>
      <c r="Y9" s="51"/>
      <c r="Z9" s="52"/>
      <c r="AA9" s="17"/>
      <c r="AB9" s="17"/>
    </row>
    <row r="10" spans="1:35" s="8" customFormat="1" ht="13.5" customHeight="1">
      <c r="A10" s="27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140" t="s">
        <v>2</v>
      </c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51"/>
      <c r="Y10" s="51"/>
      <c r="Z10" s="52"/>
      <c r="AA10" s="17"/>
      <c r="AB10" s="17"/>
    </row>
    <row r="11" spans="1:35" s="8" customFormat="1" ht="15">
      <c r="A11" s="27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2"/>
      <c r="N11" s="24"/>
      <c r="O11" s="26"/>
      <c r="P11" s="31"/>
      <c r="Q11" s="31"/>
      <c r="R11" s="50"/>
      <c r="S11" s="34"/>
      <c r="T11" s="51"/>
      <c r="U11" s="51"/>
      <c r="V11" s="51"/>
      <c r="W11" s="51"/>
      <c r="X11" s="51"/>
      <c r="Y11" s="51"/>
      <c r="Z11" s="52"/>
      <c r="AA11" s="17"/>
      <c r="AB11" s="17"/>
    </row>
    <row r="12" spans="1:35" ht="12.75" customHeight="1">
      <c r="A12" s="146" t="s">
        <v>3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145" t="s">
        <v>1</v>
      </c>
      <c r="M12" s="145" t="s">
        <v>4</v>
      </c>
      <c r="N12" s="97" t="s">
        <v>5</v>
      </c>
      <c r="O12" s="145" t="s">
        <v>35</v>
      </c>
      <c r="P12" s="147" t="s">
        <v>6</v>
      </c>
      <c r="Q12" s="98" t="s">
        <v>7</v>
      </c>
      <c r="R12" s="99" t="s">
        <v>8</v>
      </c>
      <c r="S12" s="100"/>
      <c r="T12" s="101" t="s">
        <v>7</v>
      </c>
      <c r="U12" s="102" t="s">
        <v>8</v>
      </c>
      <c r="V12" s="101"/>
      <c r="W12" s="148" t="s">
        <v>12</v>
      </c>
      <c r="X12" s="143" t="s">
        <v>8</v>
      </c>
      <c r="Y12" s="144"/>
      <c r="Z12" s="30"/>
      <c r="AA12" s="30"/>
      <c r="AB12" s="30"/>
    </row>
    <row r="13" spans="1:35" ht="15">
      <c r="A13" s="146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144"/>
      <c r="M13" s="144"/>
      <c r="N13" s="97" t="s">
        <v>0</v>
      </c>
      <c r="O13" s="144"/>
      <c r="P13" s="147"/>
      <c r="Q13" s="98" t="s">
        <v>9</v>
      </c>
      <c r="R13" s="99" t="s">
        <v>10</v>
      </c>
      <c r="S13" s="100" t="s">
        <v>11</v>
      </c>
      <c r="T13" s="101" t="s">
        <v>9</v>
      </c>
      <c r="U13" s="102" t="s">
        <v>10</v>
      </c>
      <c r="V13" s="101" t="s">
        <v>11</v>
      </c>
      <c r="W13" s="149"/>
      <c r="X13" s="103" t="s">
        <v>10</v>
      </c>
      <c r="Y13" s="103" t="s">
        <v>11</v>
      </c>
      <c r="Z13" s="30"/>
      <c r="AA13" s="30"/>
      <c r="AB13" s="30"/>
    </row>
    <row r="14" spans="1:35" ht="13.5">
      <c r="A14" s="86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104"/>
      <c r="N14" s="82"/>
      <c r="O14" s="82"/>
      <c r="P14" s="105"/>
      <c r="Q14" s="106"/>
      <c r="R14" s="107"/>
      <c r="S14" s="108"/>
      <c r="T14" s="109"/>
      <c r="U14" s="109"/>
      <c r="V14" s="109"/>
      <c r="W14" s="91"/>
      <c r="X14" s="109"/>
      <c r="Y14" s="109"/>
      <c r="Z14" s="30"/>
      <c r="AA14" s="30"/>
      <c r="AB14" s="30"/>
    </row>
    <row r="15" spans="1:35" ht="30.75" customHeight="1">
      <c r="A15" s="81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3"/>
      <c r="M15" s="84" t="s">
        <v>44</v>
      </c>
      <c r="N15" s="85"/>
      <c r="O15" s="86"/>
      <c r="P15" s="87"/>
      <c r="Q15" s="88"/>
      <c r="R15" s="89"/>
      <c r="S15" s="90"/>
      <c r="T15" s="91"/>
      <c r="U15" s="91"/>
      <c r="V15" s="91"/>
      <c r="W15" s="92"/>
      <c r="X15" s="91"/>
      <c r="Y15" s="93"/>
      <c r="Z15" s="27"/>
      <c r="AA15" s="44"/>
      <c r="AB15" s="44"/>
      <c r="AC15" s="9"/>
      <c r="AD15" s="12"/>
      <c r="AE15" s="13"/>
      <c r="AF15" s="13"/>
      <c r="AG15" s="13"/>
      <c r="AH15" s="14"/>
      <c r="AI15" s="13"/>
    </row>
    <row r="16" spans="1:35" ht="17.25" customHeight="1">
      <c r="A16" s="81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3"/>
      <c r="M16" s="120" t="s">
        <v>51</v>
      </c>
      <c r="N16" s="85"/>
      <c r="O16" s="86"/>
      <c r="P16" s="87"/>
      <c r="Q16" s="88"/>
      <c r="R16" s="89"/>
      <c r="S16" s="90"/>
      <c r="T16" s="91"/>
      <c r="U16" s="91"/>
      <c r="V16" s="91"/>
      <c r="W16" s="92"/>
      <c r="X16" s="91"/>
      <c r="Y16" s="93"/>
      <c r="Z16" s="27"/>
      <c r="AA16" s="44"/>
      <c r="AB16" s="44"/>
      <c r="AC16" s="9"/>
      <c r="AD16" s="12"/>
      <c r="AE16" s="13"/>
      <c r="AF16" s="13"/>
      <c r="AG16" s="13"/>
      <c r="AH16" s="14"/>
      <c r="AI16" s="13"/>
    </row>
    <row r="17" spans="1:35" ht="31.5" customHeight="1">
      <c r="A17" s="81">
        <v>1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3" t="s">
        <v>45</v>
      </c>
      <c r="M17" s="94" t="s">
        <v>40</v>
      </c>
      <c r="N17" s="85" t="s">
        <v>41</v>
      </c>
      <c r="O17" s="86" t="s">
        <v>42</v>
      </c>
      <c r="P17" s="95">
        <v>400</v>
      </c>
      <c r="Q17" s="91">
        <v>60</v>
      </c>
      <c r="R17" s="91">
        <f>P17*Q17</f>
        <v>24000</v>
      </c>
      <c r="S17" s="92"/>
      <c r="T17" s="91">
        <f>Q17/340.75</f>
        <v>0.17608217168011739</v>
      </c>
      <c r="U17" s="91"/>
      <c r="V17" s="91"/>
      <c r="W17" s="114">
        <f>1.7+(30*0.022)</f>
        <v>2.36</v>
      </c>
      <c r="X17" s="113">
        <f>P17*W17</f>
        <v>944</v>
      </c>
      <c r="Y17" s="93"/>
      <c r="Z17" s="27"/>
      <c r="AA17" s="56">
        <f>30+20</f>
        <v>50</v>
      </c>
      <c r="AB17" s="44"/>
      <c r="AC17" s="9"/>
      <c r="AD17" s="12"/>
      <c r="AE17" s="13"/>
      <c r="AF17" s="13"/>
      <c r="AG17" s="13"/>
      <c r="AH17" s="14"/>
      <c r="AI17" s="13"/>
    </row>
    <row r="18" spans="1:35" ht="9" customHeight="1">
      <c r="A18" s="81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3"/>
      <c r="M18" s="84"/>
      <c r="N18" s="85"/>
      <c r="O18" s="86"/>
      <c r="P18" s="95"/>
      <c r="Q18" s="91"/>
      <c r="R18" s="91"/>
      <c r="S18" s="92"/>
      <c r="T18" s="91"/>
      <c r="U18" s="91"/>
      <c r="V18" s="91"/>
      <c r="W18" s="114"/>
      <c r="X18" s="113"/>
      <c r="Y18" s="93"/>
      <c r="Z18" s="27"/>
      <c r="AA18" s="44"/>
      <c r="AB18" s="44"/>
      <c r="AC18" s="9"/>
      <c r="AD18" s="12"/>
      <c r="AE18" s="13"/>
      <c r="AF18" s="13"/>
      <c r="AG18" s="13"/>
      <c r="AH18" s="14"/>
      <c r="AI18" s="13"/>
    </row>
    <row r="19" spans="1:35" ht="30" customHeight="1">
      <c r="A19" s="81">
        <v>2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3" t="s">
        <v>48</v>
      </c>
      <c r="M19" s="94" t="s">
        <v>49</v>
      </c>
      <c r="N19" s="85" t="s">
        <v>50</v>
      </c>
      <c r="O19" s="86" t="s">
        <v>42</v>
      </c>
      <c r="P19" s="95">
        <v>400</v>
      </c>
      <c r="Q19" s="91">
        <v>60</v>
      </c>
      <c r="R19" s="91">
        <f>P19*Q19</f>
        <v>24000</v>
      </c>
      <c r="S19" s="92"/>
      <c r="T19" s="91">
        <f>Q19/340.75</f>
        <v>0.17608217168011739</v>
      </c>
      <c r="U19" s="91"/>
      <c r="V19" s="91"/>
      <c r="W19" s="114">
        <f>1.2+(30*0.022)</f>
        <v>1.8599999999999999</v>
      </c>
      <c r="X19" s="113">
        <f>P19*W19</f>
        <v>744</v>
      </c>
      <c r="Y19" s="93"/>
      <c r="Z19" s="27"/>
      <c r="AA19" s="35"/>
      <c r="AB19" s="44"/>
      <c r="AC19" s="9"/>
      <c r="AD19" s="12"/>
      <c r="AE19" s="13"/>
      <c r="AF19" s="13"/>
      <c r="AG19" s="13"/>
      <c r="AH19" s="14"/>
      <c r="AI19" s="13"/>
    </row>
    <row r="20" spans="1:35" ht="48.75" customHeight="1">
      <c r="A20" s="81">
        <v>3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3" t="s">
        <v>82</v>
      </c>
      <c r="M20" s="94" t="s">
        <v>83</v>
      </c>
      <c r="N20" s="85" t="s">
        <v>84</v>
      </c>
      <c r="O20" s="86" t="s">
        <v>47</v>
      </c>
      <c r="P20" s="95">
        <v>150</v>
      </c>
      <c r="Q20" s="91">
        <v>10.1</v>
      </c>
      <c r="R20" s="91">
        <f>P20*Q20</f>
        <v>1515</v>
      </c>
      <c r="S20" s="92"/>
      <c r="T20" s="91">
        <f>Q20/340.75</f>
        <v>2.9640498899486428E-2</v>
      </c>
      <c r="U20" s="91"/>
      <c r="V20" s="91"/>
      <c r="W20" s="114">
        <f>7.7+(30*0.022)</f>
        <v>8.36</v>
      </c>
      <c r="X20" s="113">
        <f>P20*W20</f>
        <v>1254</v>
      </c>
      <c r="Y20" s="93"/>
      <c r="Z20" s="27"/>
      <c r="AA20" s="56">
        <f>30+20</f>
        <v>50</v>
      </c>
      <c r="AB20" s="44"/>
      <c r="AC20" s="9"/>
      <c r="AD20" s="12"/>
      <c r="AE20" s="13"/>
      <c r="AF20" s="13"/>
      <c r="AG20" s="13"/>
      <c r="AH20" s="14"/>
      <c r="AI20" s="13"/>
    </row>
    <row r="21" spans="1:35" ht="9" customHeight="1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3"/>
      <c r="M21" s="84"/>
      <c r="N21" s="85"/>
      <c r="O21" s="86"/>
      <c r="P21" s="95"/>
      <c r="Q21" s="91"/>
      <c r="R21" s="91"/>
      <c r="S21" s="92"/>
      <c r="T21" s="91"/>
      <c r="U21" s="91"/>
      <c r="V21" s="91"/>
      <c r="W21" s="114"/>
      <c r="X21" s="113"/>
      <c r="Y21" s="93"/>
      <c r="Z21" s="27"/>
      <c r="AA21" s="44"/>
      <c r="AB21" s="44"/>
      <c r="AC21" s="9"/>
      <c r="AD21" s="12"/>
      <c r="AE21" s="13"/>
      <c r="AF21" s="13"/>
      <c r="AG21" s="13"/>
      <c r="AH21" s="14"/>
      <c r="AI21" s="13"/>
    </row>
    <row r="22" spans="1:35" ht="21" customHeight="1">
      <c r="A22" s="81">
        <v>4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3" t="s">
        <v>85</v>
      </c>
      <c r="M22" s="94" t="s">
        <v>86</v>
      </c>
      <c r="N22" s="85" t="s">
        <v>87</v>
      </c>
      <c r="O22" s="86" t="s">
        <v>47</v>
      </c>
      <c r="P22" s="95">
        <v>150</v>
      </c>
      <c r="Q22" s="91">
        <v>60</v>
      </c>
      <c r="R22" s="91">
        <f>P22*Q22</f>
        <v>9000</v>
      </c>
      <c r="S22" s="92"/>
      <c r="T22" s="91">
        <f>Q22/340.75</f>
        <v>0.17608217168011739</v>
      </c>
      <c r="U22" s="91"/>
      <c r="V22" s="91"/>
      <c r="W22" s="114">
        <v>1.05</v>
      </c>
      <c r="X22" s="113">
        <f>P22*W22</f>
        <v>157.5</v>
      </c>
      <c r="Y22" s="93"/>
      <c r="Z22" s="27"/>
      <c r="AA22" s="35"/>
      <c r="AB22" s="44"/>
      <c r="AC22" s="9"/>
      <c r="AD22" s="12"/>
      <c r="AE22" s="13"/>
      <c r="AF22" s="13"/>
      <c r="AG22" s="13"/>
      <c r="AH22" s="14"/>
      <c r="AI22" s="13"/>
    </row>
    <row r="23" spans="1:35" ht="16.5" customHeight="1">
      <c r="A23" s="8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3"/>
      <c r="M23" s="94"/>
      <c r="N23" s="85"/>
      <c r="O23" s="86"/>
      <c r="P23" s="95"/>
      <c r="Q23" s="91"/>
      <c r="R23" s="91"/>
      <c r="S23" s="92"/>
      <c r="T23" s="91"/>
      <c r="U23" s="91"/>
      <c r="V23" s="91"/>
      <c r="W23" s="114"/>
      <c r="X23" s="113"/>
      <c r="Y23" s="121">
        <f>SUM(X17:X22)</f>
        <v>3099.5</v>
      </c>
      <c r="Z23" s="27"/>
      <c r="AA23" s="35"/>
      <c r="AB23" s="44"/>
      <c r="AC23" s="9"/>
      <c r="AD23" s="12"/>
      <c r="AE23" s="13"/>
      <c r="AF23" s="13"/>
      <c r="AG23" s="13"/>
      <c r="AH23" s="14"/>
      <c r="AI23" s="13"/>
    </row>
    <row r="24" spans="1:35" ht="30.75" customHeight="1">
      <c r="A24" s="81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3"/>
      <c r="M24" s="84" t="s">
        <v>43</v>
      </c>
      <c r="N24" s="85"/>
      <c r="O24" s="86"/>
      <c r="P24" s="87"/>
      <c r="Q24" s="88"/>
      <c r="R24" s="89"/>
      <c r="S24" s="90"/>
      <c r="T24" s="91"/>
      <c r="U24" s="91"/>
      <c r="V24" s="91"/>
      <c r="W24" s="92"/>
      <c r="X24" s="91"/>
      <c r="Y24" s="93"/>
      <c r="Z24" s="27"/>
      <c r="AA24" s="44"/>
      <c r="AB24" s="44"/>
      <c r="AC24" s="9"/>
      <c r="AD24" s="12"/>
      <c r="AE24" s="13"/>
      <c r="AF24" s="13"/>
      <c r="AG24" s="13"/>
      <c r="AH24" s="14"/>
      <c r="AI24" s="13"/>
    </row>
    <row r="25" spans="1:35" ht="59.25" customHeight="1">
      <c r="A25" s="8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3"/>
      <c r="M25" s="120" t="s">
        <v>52</v>
      </c>
      <c r="N25" s="85"/>
      <c r="O25" s="86"/>
      <c r="P25" s="87"/>
      <c r="Q25" s="88"/>
      <c r="R25" s="89"/>
      <c r="S25" s="90"/>
      <c r="T25" s="91"/>
      <c r="U25" s="91"/>
      <c r="V25" s="91"/>
      <c r="W25" s="92"/>
      <c r="X25" s="91"/>
      <c r="Y25" s="93"/>
      <c r="Z25" s="27"/>
      <c r="AA25" s="44"/>
      <c r="AB25" s="44"/>
      <c r="AC25" s="9"/>
      <c r="AD25" s="12"/>
      <c r="AE25" s="13"/>
      <c r="AF25" s="13"/>
      <c r="AG25" s="13"/>
      <c r="AH25" s="14"/>
      <c r="AI25" s="13"/>
    </row>
    <row r="26" spans="1:35" ht="18" customHeight="1">
      <c r="A26" s="81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3"/>
      <c r="M26" s="120" t="s">
        <v>53</v>
      </c>
      <c r="N26" s="85"/>
      <c r="O26" s="86"/>
      <c r="P26" s="87"/>
      <c r="Q26" s="88"/>
      <c r="R26" s="89"/>
      <c r="S26" s="90"/>
      <c r="T26" s="91"/>
      <c r="U26" s="91"/>
      <c r="V26" s="91"/>
      <c r="W26" s="92"/>
      <c r="X26" s="91"/>
      <c r="Y26" s="93"/>
      <c r="Z26" s="27"/>
      <c r="AA26" s="44"/>
      <c r="AB26" s="44"/>
      <c r="AC26" s="9"/>
      <c r="AD26" s="12"/>
      <c r="AE26" s="13"/>
      <c r="AF26" s="13"/>
      <c r="AG26" s="13"/>
      <c r="AH26" s="14"/>
      <c r="AI26" s="13"/>
    </row>
    <row r="27" spans="1:35" ht="30.75" customHeight="1">
      <c r="A27" s="81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3" t="s">
        <v>54</v>
      </c>
      <c r="M27" s="120" t="s">
        <v>55</v>
      </c>
      <c r="N27" s="85"/>
      <c r="O27" s="86"/>
      <c r="P27" s="87"/>
      <c r="Q27" s="88"/>
      <c r="R27" s="89"/>
      <c r="S27" s="90"/>
      <c r="T27" s="91"/>
      <c r="U27" s="91"/>
      <c r="V27" s="91"/>
      <c r="W27" s="92"/>
      <c r="X27" s="91"/>
      <c r="Y27" s="93"/>
      <c r="Z27" s="27"/>
      <c r="AA27" s="44"/>
      <c r="AB27" s="44"/>
      <c r="AC27" s="9"/>
      <c r="AD27" s="12"/>
      <c r="AE27" s="13"/>
      <c r="AF27" s="13"/>
      <c r="AG27" s="13"/>
      <c r="AH27" s="14"/>
      <c r="AI27" s="13"/>
    </row>
    <row r="28" spans="1:35" ht="57.75" customHeight="1">
      <c r="A28" s="81">
        <v>5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3" t="s">
        <v>56</v>
      </c>
      <c r="M28" s="94" t="s">
        <v>57</v>
      </c>
      <c r="N28" s="85" t="s">
        <v>58</v>
      </c>
      <c r="O28" s="86" t="s">
        <v>47</v>
      </c>
      <c r="P28" s="95">
        <v>50</v>
      </c>
      <c r="Q28" s="96">
        <v>6500</v>
      </c>
      <c r="R28" s="91">
        <f>P28*Q28</f>
        <v>325000</v>
      </c>
      <c r="S28" s="92"/>
      <c r="T28" s="91">
        <f>Q28/340.75</f>
        <v>19.075568598679382</v>
      </c>
      <c r="U28" s="91"/>
      <c r="V28" s="91"/>
      <c r="W28" s="114">
        <v>104</v>
      </c>
      <c r="X28" s="113">
        <f>P28*W28</f>
        <v>5200</v>
      </c>
      <c r="Y28" s="93"/>
      <c r="Z28" s="30"/>
      <c r="AA28" s="35"/>
      <c r="AB28" s="44"/>
      <c r="AC28" s="9"/>
      <c r="AD28" s="12"/>
      <c r="AE28" s="13"/>
      <c r="AF28" s="13"/>
      <c r="AG28" s="13"/>
      <c r="AH28" s="14"/>
      <c r="AI28" s="13"/>
    </row>
    <row r="29" spans="1:35" ht="30.75" customHeight="1">
      <c r="A29" s="81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3" t="s">
        <v>59</v>
      </c>
      <c r="M29" s="120" t="s">
        <v>60</v>
      </c>
      <c r="N29" s="85"/>
      <c r="O29" s="86"/>
      <c r="P29" s="87"/>
      <c r="Q29" s="88"/>
      <c r="R29" s="89"/>
      <c r="S29" s="90"/>
      <c r="T29" s="91"/>
      <c r="U29" s="91"/>
      <c r="V29" s="91"/>
      <c r="W29" s="92"/>
      <c r="X29" s="91"/>
      <c r="Y29" s="93"/>
      <c r="Z29" s="27"/>
      <c r="AA29" s="44"/>
      <c r="AB29" s="44"/>
      <c r="AC29" s="9"/>
      <c r="AD29" s="12"/>
      <c r="AE29" s="13"/>
      <c r="AF29" s="13"/>
      <c r="AG29" s="13"/>
      <c r="AH29" s="14"/>
      <c r="AI29" s="13"/>
    </row>
    <row r="30" spans="1:35" ht="48" customHeight="1">
      <c r="A30" s="81">
        <v>6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3" t="s">
        <v>61</v>
      </c>
      <c r="M30" s="94" t="s">
        <v>62</v>
      </c>
      <c r="N30" s="85" t="s">
        <v>63</v>
      </c>
      <c r="O30" s="86" t="s">
        <v>64</v>
      </c>
      <c r="P30" s="95">
        <v>550</v>
      </c>
      <c r="Q30" s="96">
        <v>6500</v>
      </c>
      <c r="R30" s="91">
        <f>P30*Q30</f>
        <v>3575000</v>
      </c>
      <c r="S30" s="92"/>
      <c r="T30" s="91">
        <f>Q30/340.75</f>
        <v>19.075568598679382</v>
      </c>
      <c r="U30" s="91"/>
      <c r="V30" s="91"/>
      <c r="W30" s="114">
        <v>1.1499999999999999</v>
      </c>
      <c r="X30" s="113">
        <f>P30*W30</f>
        <v>632.5</v>
      </c>
      <c r="Y30" s="93"/>
      <c r="Z30" s="30"/>
      <c r="AA30" s="35"/>
      <c r="AB30" s="44"/>
      <c r="AC30" s="9"/>
      <c r="AD30" s="12"/>
      <c r="AE30" s="13"/>
      <c r="AF30" s="13"/>
      <c r="AG30" s="13"/>
      <c r="AH30" s="14"/>
      <c r="AI30" s="13"/>
    </row>
    <row r="31" spans="1:35" ht="18" customHeight="1">
      <c r="A31" s="81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3"/>
      <c r="M31" s="120" t="s">
        <v>65</v>
      </c>
      <c r="N31" s="85"/>
      <c r="O31" s="86"/>
      <c r="P31" s="87"/>
      <c r="Q31" s="88"/>
      <c r="R31" s="89"/>
      <c r="S31" s="90"/>
      <c r="T31" s="91"/>
      <c r="U31" s="91"/>
      <c r="V31" s="91"/>
      <c r="W31" s="92"/>
      <c r="X31" s="91"/>
      <c r="Y31" s="93"/>
      <c r="Z31" s="27"/>
      <c r="AA31" s="44"/>
      <c r="AB31" s="44"/>
      <c r="AC31" s="9"/>
      <c r="AD31" s="12"/>
      <c r="AE31" s="13"/>
      <c r="AF31" s="13"/>
      <c r="AG31" s="13"/>
      <c r="AH31" s="14"/>
      <c r="AI31" s="13"/>
    </row>
    <row r="32" spans="1:35" ht="31.5" customHeight="1">
      <c r="A32" s="81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3" t="s">
        <v>66</v>
      </c>
      <c r="M32" s="120" t="s">
        <v>67</v>
      </c>
      <c r="N32" s="85"/>
      <c r="O32" s="86"/>
      <c r="P32" s="95"/>
      <c r="Q32" s="96"/>
      <c r="R32" s="91"/>
      <c r="S32" s="92"/>
      <c r="T32" s="91"/>
      <c r="U32" s="91"/>
      <c r="V32" s="91"/>
      <c r="W32" s="114"/>
      <c r="X32" s="113"/>
      <c r="Y32" s="93"/>
      <c r="Z32" s="30"/>
      <c r="AA32" s="35"/>
      <c r="AB32" s="44"/>
      <c r="AC32" s="9"/>
      <c r="AD32" s="12"/>
      <c r="AE32" s="13"/>
      <c r="AF32" s="13"/>
      <c r="AG32" s="13"/>
      <c r="AH32" s="14"/>
      <c r="AI32" s="13"/>
    </row>
    <row r="33" spans="1:35" ht="55.5" customHeight="1">
      <c r="A33" s="81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3" t="s">
        <v>68</v>
      </c>
      <c r="M33" s="94" t="s">
        <v>69</v>
      </c>
      <c r="N33" s="85"/>
      <c r="O33" s="86"/>
      <c r="P33" s="95"/>
      <c r="Q33" s="88"/>
      <c r="R33" s="89"/>
      <c r="S33" s="90"/>
      <c r="T33" s="91"/>
      <c r="U33" s="91"/>
      <c r="V33" s="91"/>
      <c r="W33" s="114"/>
      <c r="X33" s="113">
        <f>P33*W33</f>
        <v>0</v>
      </c>
      <c r="Y33" s="93"/>
      <c r="Z33" s="27"/>
      <c r="AA33" s="44"/>
      <c r="AB33" s="44"/>
      <c r="AC33" s="9"/>
      <c r="AD33" s="12"/>
      <c r="AE33" s="13"/>
      <c r="AF33" s="13"/>
      <c r="AG33" s="13"/>
      <c r="AH33" s="14"/>
      <c r="AI33" s="13"/>
    </row>
    <row r="34" spans="1:35" ht="45.75" customHeight="1">
      <c r="A34" s="81">
        <v>7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3" t="s">
        <v>70</v>
      </c>
      <c r="M34" s="94" t="s">
        <v>71</v>
      </c>
      <c r="N34" s="85" t="s">
        <v>72</v>
      </c>
      <c r="O34" s="86" t="s">
        <v>64</v>
      </c>
      <c r="P34" s="95">
        <v>3300</v>
      </c>
      <c r="Q34" s="96">
        <v>6500</v>
      </c>
      <c r="R34" s="91">
        <f>P34*Q34</f>
        <v>21450000</v>
      </c>
      <c r="S34" s="92"/>
      <c r="T34" s="91">
        <f>Q34/340.75</f>
        <v>19.075568598679382</v>
      </c>
      <c r="U34" s="91"/>
      <c r="V34" s="91"/>
      <c r="W34" s="114">
        <v>2.7</v>
      </c>
      <c r="X34" s="113">
        <f>P34*W34</f>
        <v>8910</v>
      </c>
      <c r="Y34" s="93"/>
      <c r="Z34" s="30"/>
      <c r="AA34" s="35"/>
      <c r="AB34" s="44"/>
      <c r="AC34" s="9"/>
      <c r="AD34" s="12"/>
      <c r="AE34" s="13"/>
      <c r="AF34" s="13"/>
      <c r="AG34" s="13"/>
      <c r="AH34" s="14"/>
      <c r="AI34" s="13"/>
    </row>
    <row r="35" spans="1:35" ht="9.75" customHeight="1">
      <c r="A35" s="81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3"/>
      <c r="M35" s="94"/>
      <c r="N35" s="85"/>
      <c r="O35" s="86"/>
      <c r="P35" s="95"/>
      <c r="Q35" s="96"/>
      <c r="R35" s="91"/>
      <c r="S35" s="92"/>
      <c r="T35" s="91"/>
      <c r="U35" s="91"/>
      <c r="V35" s="91"/>
      <c r="W35" s="114"/>
      <c r="X35" s="113"/>
      <c r="Y35" s="121"/>
      <c r="Z35" s="30"/>
      <c r="AA35" s="35"/>
      <c r="AB35" s="44"/>
      <c r="AC35" s="9"/>
      <c r="AD35" s="12"/>
      <c r="AE35" s="13"/>
      <c r="AF35" s="13"/>
      <c r="AG35" s="13"/>
      <c r="AH35" s="14"/>
      <c r="AI35" s="13"/>
    </row>
    <row r="36" spans="1:35" ht="18" customHeight="1">
      <c r="A36" s="81">
        <v>8</v>
      </c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3" t="s">
        <v>73</v>
      </c>
      <c r="M36" s="94" t="s">
        <v>74</v>
      </c>
      <c r="N36" s="85" t="s">
        <v>75</v>
      </c>
      <c r="O36" s="86" t="s">
        <v>76</v>
      </c>
      <c r="P36" s="95">
        <v>1650</v>
      </c>
      <c r="Q36" s="96">
        <v>6500</v>
      </c>
      <c r="R36" s="91">
        <f>P36*Q36</f>
        <v>10725000</v>
      </c>
      <c r="S36" s="92"/>
      <c r="T36" s="91">
        <f>Q36/340.75</f>
        <v>19.075568598679382</v>
      </c>
      <c r="U36" s="91"/>
      <c r="V36" s="91"/>
      <c r="W36" s="114">
        <v>2.5</v>
      </c>
      <c r="X36" s="113">
        <f>P36*W36</f>
        <v>4125</v>
      </c>
      <c r="Y36" s="93"/>
      <c r="Z36" s="30"/>
      <c r="AA36" s="35"/>
      <c r="AB36" s="44"/>
      <c r="AC36" s="9"/>
      <c r="AD36" s="12"/>
      <c r="AE36" s="13"/>
      <c r="AF36" s="13"/>
      <c r="AG36" s="13"/>
      <c r="AH36" s="14"/>
      <c r="AI36" s="13"/>
    </row>
    <row r="37" spans="1:35" ht="10.5" customHeight="1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3"/>
      <c r="M37" s="94"/>
      <c r="N37" s="85"/>
      <c r="O37" s="86"/>
      <c r="P37" s="95"/>
      <c r="Q37" s="96"/>
      <c r="R37" s="91"/>
      <c r="S37" s="92"/>
      <c r="T37" s="91"/>
      <c r="U37" s="91"/>
      <c r="V37" s="91"/>
      <c r="W37" s="114"/>
      <c r="X37" s="113"/>
      <c r="Y37" s="121"/>
      <c r="Z37" s="30"/>
      <c r="AA37" s="35"/>
      <c r="AB37" s="44"/>
      <c r="AC37" s="9"/>
      <c r="AD37" s="12"/>
      <c r="AE37" s="13"/>
      <c r="AF37" s="13"/>
      <c r="AG37" s="13"/>
      <c r="AH37" s="14"/>
      <c r="AI37" s="13"/>
    </row>
    <row r="38" spans="1:35" ht="18" customHeight="1">
      <c r="A38" s="81">
        <v>9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3" t="s">
        <v>77</v>
      </c>
      <c r="M38" s="94" t="s">
        <v>78</v>
      </c>
      <c r="N38" s="85" t="s">
        <v>79</v>
      </c>
      <c r="O38" s="86" t="s">
        <v>47</v>
      </c>
      <c r="P38" s="95">
        <v>300</v>
      </c>
      <c r="Q38" s="96">
        <v>6500</v>
      </c>
      <c r="R38" s="91">
        <f>P38*Q38</f>
        <v>1950000</v>
      </c>
      <c r="S38" s="92"/>
      <c r="T38" s="91">
        <f>Q38/340.75</f>
        <v>19.075568598679382</v>
      </c>
      <c r="U38" s="91"/>
      <c r="V38" s="91"/>
      <c r="W38" s="114">
        <f>17.3+(30*0.022)</f>
        <v>17.96</v>
      </c>
      <c r="X38" s="113">
        <f>P38*W38</f>
        <v>5388</v>
      </c>
      <c r="Y38" s="93"/>
      <c r="Z38" s="30"/>
      <c r="AA38" s="35"/>
      <c r="AB38" s="44"/>
      <c r="AC38" s="9"/>
      <c r="AD38" s="12"/>
      <c r="AE38" s="13"/>
      <c r="AF38" s="13"/>
      <c r="AG38" s="13"/>
      <c r="AH38" s="14"/>
      <c r="AI38" s="13"/>
    </row>
    <row r="39" spans="1:35" ht="15" customHeight="1">
      <c r="A39" s="81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3"/>
      <c r="M39" s="94"/>
      <c r="N39" s="85"/>
      <c r="O39" s="86"/>
      <c r="P39" s="95"/>
      <c r="Q39" s="96"/>
      <c r="R39" s="91"/>
      <c r="S39" s="92"/>
      <c r="T39" s="91"/>
      <c r="U39" s="91"/>
      <c r="V39" s="91"/>
      <c r="W39" s="114"/>
      <c r="X39" s="113"/>
      <c r="Y39" s="121">
        <f>SUM(X24:X38)</f>
        <v>24255.5</v>
      </c>
      <c r="Z39" s="30"/>
      <c r="AA39" s="35"/>
      <c r="AB39" s="44"/>
      <c r="AC39" s="9"/>
      <c r="AD39" s="12"/>
      <c r="AE39" s="13"/>
      <c r="AF39" s="13"/>
      <c r="AG39" s="13"/>
      <c r="AH39" s="14"/>
      <c r="AI39" s="13"/>
    </row>
    <row r="40" spans="1:35" ht="9.75" customHeight="1">
      <c r="A40" s="123"/>
      <c r="B40" s="124"/>
      <c r="C40" s="124"/>
      <c r="D40" s="124"/>
      <c r="E40" s="124"/>
      <c r="F40" s="124"/>
      <c r="G40" s="124"/>
      <c r="H40" s="124"/>
      <c r="I40" s="124"/>
      <c r="J40" s="124"/>
      <c r="K40" s="124"/>
      <c r="L40" s="125"/>
      <c r="M40" s="134"/>
      <c r="N40" s="126"/>
      <c r="O40" s="127"/>
      <c r="P40" s="128"/>
      <c r="Q40" s="129"/>
      <c r="R40" s="130"/>
      <c r="S40" s="131"/>
      <c r="T40" s="130"/>
      <c r="U40" s="130"/>
      <c r="V40" s="130"/>
      <c r="W40" s="132"/>
      <c r="X40" s="133"/>
      <c r="Y40" s="135"/>
      <c r="Z40" s="30"/>
      <c r="AA40" s="35"/>
      <c r="AB40" s="44"/>
      <c r="AC40" s="9"/>
      <c r="AD40" s="12"/>
      <c r="AE40" s="13"/>
      <c r="AF40" s="13"/>
      <c r="AG40" s="13"/>
      <c r="AH40" s="14"/>
      <c r="AI40" s="13"/>
    </row>
    <row r="41" spans="1:35" ht="15.75" thickBot="1">
      <c r="A41" s="150"/>
      <c r="B41" s="150"/>
      <c r="C41" s="150"/>
      <c r="D41" s="150"/>
      <c r="E41" s="150"/>
      <c r="F41" s="150"/>
      <c r="G41" s="150"/>
      <c r="H41" s="150"/>
      <c r="I41" s="150"/>
      <c r="J41" s="150"/>
      <c r="K41" s="150"/>
      <c r="L41" s="151"/>
      <c r="M41" s="138" t="s">
        <v>46</v>
      </c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22">
        <f>SUM(Y39,Y23)</f>
        <v>27355</v>
      </c>
      <c r="Z41" s="27"/>
      <c r="AA41" s="44"/>
      <c r="AB41" s="44"/>
      <c r="AC41" s="9"/>
      <c r="AD41" s="12"/>
      <c r="AE41" s="13"/>
      <c r="AF41" s="13"/>
      <c r="AG41" s="13"/>
      <c r="AH41" s="14"/>
      <c r="AI41" s="13"/>
    </row>
    <row r="42" spans="1:35" ht="15">
      <c r="A42" s="27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40"/>
      <c r="M42" s="43"/>
      <c r="N42" s="41"/>
      <c r="O42" s="41"/>
      <c r="P42" s="42"/>
      <c r="Q42" s="57"/>
      <c r="R42" s="58"/>
      <c r="S42" s="59"/>
      <c r="T42" s="60"/>
      <c r="U42" s="60"/>
      <c r="V42" s="60"/>
      <c r="W42" s="42"/>
      <c r="X42" s="37"/>
      <c r="Y42" s="110"/>
      <c r="Z42" s="27"/>
      <c r="AA42" s="44"/>
      <c r="AB42" s="44"/>
      <c r="AC42" s="9"/>
      <c r="AD42" s="12"/>
      <c r="AE42" s="13"/>
      <c r="AF42" s="13"/>
      <c r="AG42" s="13"/>
      <c r="AH42" s="14"/>
      <c r="AI42" s="13"/>
    </row>
    <row r="43" spans="1:35" ht="15">
      <c r="A43" s="27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38"/>
      <c r="M43" s="32"/>
      <c r="N43" s="39"/>
      <c r="O43" s="27"/>
      <c r="P43" s="33"/>
      <c r="Q43" s="57"/>
      <c r="R43" s="58"/>
      <c r="S43" s="59"/>
      <c r="T43" s="60"/>
      <c r="U43" s="60"/>
      <c r="V43" s="60"/>
      <c r="W43" s="37" t="s">
        <v>14</v>
      </c>
      <c r="X43" s="29"/>
      <c r="Y43" s="111">
        <f>Y41</f>
        <v>27355</v>
      </c>
      <c r="Z43" s="27"/>
      <c r="AA43" s="44"/>
      <c r="AB43" s="44"/>
      <c r="AC43" s="9"/>
      <c r="AD43" s="12"/>
      <c r="AE43" s="13"/>
      <c r="AF43" s="13"/>
      <c r="AG43" s="13"/>
      <c r="AH43" s="14"/>
      <c r="AI43" s="13"/>
    </row>
    <row r="44" spans="1:35" ht="15.75" thickBot="1">
      <c r="A44" s="27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38"/>
      <c r="M44" s="32"/>
      <c r="N44" s="39"/>
      <c r="O44" s="27"/>
      <c r="P44" s="33"/>
      <c r="Q44" s="57"/>
      <c r="R44" s="58"/>
      <c r="S44" s="59"/>
      <c r="T44" s="60"/>
      <c r="U44" s="60"/>
      <c r="V44" s="60"/>
      <c r="W44" s="36" t="s">
        <v>21</v>
      </c>
      <c r="X44" s="30"/>
      <c r="Y44" s="112">
        <f>Y43*0.18</f>
        <v>4923.8999999999996</v>
      </c>
      <c r="Z44" s="27"/>
      <c r="AA44" s="44"/>
      <c r="AB44" s="44"/>
      <c r="AC44" s="9"/>
      <c r="AD44" s="12"/>
      <c r="AE44" s="13"/>
      <c r="AF44" s="13"/>
      <c r="AG44" s="13"/>
      <c r="AH44" s="14"/>
      <c r="AI44" s="13"/>
    </row>
    <row r="45" spans="1:35" ht="15">
      <c r="A45" s="27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8"/>
      <c r="N45" s="47"/>
      <c r="O45" s="47"/>
      <c r="P45" s="33"/>
      <c r="Q45" s="57"/>
      <c r="R45" s="58"/>
      <c r="S45" s="59"/>
      <c r="T45" s="60"/>
      <c r="U45" s="60"/>
      <c r="V45" s="60"/>
      <c r="W45" s="37" t="s">
        <v>15</v>
      </c>
      <c r="X45" s="29"/>
      <c r="Y45" s="111">
        <f>Y43+Y44</f>
        <v>32278.9</v>
      </c>
      <c r="Z45" s="27"/>
      <c r="AA45" s="44"/>
      <c r="AB45" s="44"/>
      <c r="AC45" s="9"/>
      <c r="AD45" s="12"/>
      <c r="AE45" s="13"/>
      <c r="AF45" s="13"/>
      <c r="AG45" s="13"/>
      <c r="AH45" s="14"/>
      <c r="AI45" s="13"/>
    </row>
    <row r="46" spans="1:35" ht="14.25" thickBot="1">
      <c r="A46" s="27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8"/>
      <c r="N46" s="47"/>
      <c r="O46" s="47"/>
      <c r="P46" s="33"/>
      <c r="Q46" s="57"/>
      <c r="R46" s="58"/>
      <c r="S46" s="59"/>
      <c r="T46" s="60"/>
      <c r="U46" s="60"/>
      <c r="V46" s="60"/>
      <c r="W46" s="36" t="s">
        <v>34</v>
      </c>
      <c r="X46" s="29"/>
      <c r="Y46" s="112">
        <f>Y45*0.15</f>
        <v>4841.835</v>
      </c>
      <c r="Z46" s="30"/>
      <c r="AA46" s="44"/>
      <c r="AB46" s="44"/>
      <c r="AC46" s="9"/>
      <c r="AD46" s="12"/>
      <c r="AE46" s="13"/>
      <c r="AF46" s="13"/>
      <c r="AG46" s="13"/>
      <c r="AH46" s="14"/>
      <c r="AI46" s="13"/>
    </row>
    <row r="47" spans="1:35" ht="15">
      <c r="A47" s="27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8"/>
      <c r="N47" s="47"/>
      <c r="O47" s="47"/>
      <c r="P47" s="33"/>
      <c r="Q47" s="57"/>
      <c r="R47" s="58"/>
      <c r="S47" s="59"/>
      <c r="T47" s="60"/>
      <c r="U47" s="60"/>
      <c r="V47" s="60"/>
      <c r="W47" s="36" t="s">
        <v>19</v>
      </c>
      <c r="X47" s="29"/>
      <c r="Y47" s="111">
        <f>Y45+Y46</f>
        <v>37120.735000000001</v>
      </c>
      <c r="Z47" s="30"/>
      <c r="AA47" s="44"/>
      <c r="AB47" s="44"/>
      <c r="AC47" s="9"/>
      <c r="AD47" s="12"/>
      <c r="AE47" s="13"/>
      <c r="AF47" s="13"/>
      <c r="AG47" s="13"/>
      <c r="AH47" s="14"/>
      <c r="AI47" s="13"/>
    </row>
    <row r="48" spans="1:35" ht="14.25" thickBot="1">
      <c r="A48" s="27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8"/>
      <c r="N48" s="47"/>
      <c r="O48" s="47"/>
      <c r="P48" s="33"/>
      <c r="Q48" s="57"/>
      <c r="R48" s="58"/>
      <c r="S48" s="59"/>
      <c r="T48" s="60"/>
      <c r="U48" s="60"/>
      <c r="V48" s="60"/>
      <c r="W48" s="36" t="s">
        <v>16</v>
      </c>
      <c r="X48" s="29"/>
      <c r="Y48" s="112">
        <v>277.63</v>
      </c>
      <c r="Z48" s="27"/>
      <c r="AA48" s="44"/>
      <c r="AB48" s="44"/>
      <c r="AC48" s="9"/>
      <c r="AD48" s="12"/>
      <c r="AE48" s="13"/>
      <c r="AF48" s="13"/>
      <c r="AG48" s="13"/>
      <c r="AH48" s="14"/>
      <c r="AI48" s="13"/>
    </row>
    <row r="49" spans="1:39" ht="15">
      <c r="A49" s="27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8"/>
      <c r="N49" s="47"/>
      <c r="O49" s="47"/>
      <c r="P49" s="33"/>
      <c r="Q49" s="57"/>
      <c r="R49" s="58"/>
      <c r="S49" s="59"/>
      <c r="T49" s="60"/>
      <c r="U49" s="60"/>
      <c r="V49" s="60"/>
      <c r="W49" s="36" t="s">
        <v>20</v>
      </c>
      <c r="X49" s="29"/>
      <c r="Y49" s="111">
        <f>SUM(Y47:Y48)</f>
        <v>37398.364999999998</v>
      </c>
      <c r="Z49" s="27"/>
      <c r="AA49" s="35"/>
      <c r="AB49" s="44"/>
      <c r="AC49" s="9"/>
      <c r="AD49" s="12"/>
      <c r="AE49" s="13"/>
      <c r="AF49" s="13"/>
      <c r="AG49" s="13"/>
      <c r="AH49" s="14"/>
      <c r="AI49" s="13"/>
    </row>
    <row r="50" spans="1:39" ht="14.25" thickBot="1">
      <c r="A50" s="27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8"/>
      <c r="N50" s="47"/>
      <c r="O50" s="47"/>
      <c r="P50" s="33"/>
      <c r="Q50" s="57"/>
      <c r="R50" s="58"/>
      <c r="S50" s="59"/>
      <c r="T50" s="60"/>
      <c r="U50" s="60"/>
      <c r="V50" s="60"/>
      <c r="W50" s="36" t="s">
        <v>22</v>
      </c>
      <c r="X50" s="29"/>
      <c r="Y50" s="112">
        <f>0.23*Y49</f>
        <v>8601.6239499999992</v>
      </c>
      <c r="Z50" s="27"/>
      <c r="AA50" s="35"/>
      <c r="AB50" s="44"/>
      <c r="AC50" s="9"/>
      <c r="AD50" s="12"/>
      <c r="AE50" s="13"/>
      <c r="AF50" s="13"/>
      <c r="AG50" s="13"/>
      <c r="AH50" s="14"/>
      <c r="AI50" s="13"/>
    </row>
    <row r="51" spans="1:39" ht="15">
      <c r="A51" s="27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8"/>
      <c r="N51" s="47"/>
      <c r="O51" s="47"/>
      <c r="P51" s="37" t="s">
        <v>17</v>
      </c>
      <c r="Q51" s="62"/>
      <c r="R51" s="63"/>
      <c r="S51" s="64"/>
      <c r="T51" s="61"/>
      <c r="U51" s="61"/>
      <c r="V51" s="61"/>
      <c r="W51" s="36"/>
      <c r="X51" s="29"/>
      <c r="Y51" s="111">
        <f>SUM(Y49:Y50)+0.01</f>
        <v>45999.998950000001</v>
      </c>
      <c r="Z51" s="27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</row>
    <row r="52" spans="1:39" ht="15">
      <c r="A52" s="27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8"/>
      <c r="N52" s="47"/>
      <c r="O52" s="47"/>
      <c r="P52" s="37"/>
      <c r="Q52" s="62"/>
      <c r="R52" s="63"/>
      <c r="S52" s="64"/>
      <c r="T52" s="61"/>
      <c r="U52" s="61"/>
      <c r="V52" s="61"/>
      <c r="W52" s="36"/>
      <c r="X52" s="29"/>
      <c r="Y52" s="29"/>
      <c r="Z52" s="27"/>
      <c r="AA52" s="35"/>
      <c r="AB52" s="44"/>
      <c r="AC52" s="9"/>
      <c r="AD52" s="12"/>
      <c r="AE52" s="13"/>
      <c r="AF52" s="13"/>
      <c r="AG52" s="13"/>
      <c r="AH52" s="14"/>
      <c r="AI52" s="13"/>
    </row>
    <row r="53" spans="1:39" ht="13.5">
      <c r="A53" s="141" t="s">
        <v>88</v>
      </c>
      <c r="B53" s="142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2"/>
      <c r="Z53" s="30"/>
      <c r="AA53" s="44"/>
      <c r="AB53" s="44"/>
      <c r="AC53" s="9"/>
      <c r="AD53" s="12"/>
      <c r="AE53" s="13"/>
      <c r="AF53" s="13"/>
      <c r="AG53" s="13"/>
      <c r="AH53" s="14"/>
      <c r="AI53" s="13"/>
    </row>
    <row r="54" spans="1:39" ht="13.5">
      <c r="A54" s="136" t="s">
        <v>25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7"/>
      <c r="O54" s="7"/>
      <c r="P54" s="7"/>
      <c r="Q54" s="71"/>
      <c r="R54" s="72"/>
      <c r="S54" s="73"/>
      <c r="T54" s="74"/>
      <c r="U54" s="74"/>
      <c r="V54" s="74"/>
      <c r="W54" s="153"/>
      <c r="X54" s="153"/>
      <c r="Y54" s="153"/>
      <c r="Z54" s="30"/>
      <c r="AA54" s="44"/>
      <c r="AB54" s="44"/>
      <c r="AC54" s="9"/>
      <c r="AD54" s="12"/>
      <c r="AE54" s="13"/>
      <c r="AF54" s="13"/>
      <c r="AG54" s="13"/>
      <c r="AH54" s="14"/>
      <c r="AI54" s="13"/>
    </row>
    <row r="55" spans="1:39" ht="13.5">
      <c r="A55" s="136" t="s">
        <v>80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76" t="s">
        <v>36</v>
      </c>
      <c r="O55" s="76"/>
      <c r="P55" s="7"/>
      <c r="Q55" s="71"/>
      <c r="R55" s="72"/>
      <c r="S55" s="73"/>
      <c r="T55" s="74"/>
      <c r="U55" s="74"/>
      <c r="V55" s="74"/>
      <c r="W55" s="152" t="s">
        <v>30</v>
      </c>
      <c r="X55" s="152"/>
      <c r="Y55" s="152"/>
      <c r="Z55" s="30"/>
      <c r="AA55" s="44"/>
      <c r="AB55" s="44"/>
      <c r="AC55" s="9"/>
      <c r="AD55" s="12"/>
      <c r="AE55" s="13"/>
      <c r="AF55" s="13"/>
      <c r="AG55" s="13"/>
      <c r="AH55" s="14"/>
      <c r="AI55" s="13"/>
    </row>
    <row r="56" spans="1:39" ht="13.5">
      <c r="A56" s="67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9"/>
      <c r="N56" s="76" t="s">
        <v>26</v>
      </c>
      <c r="O56" s="76"/>
      <c r="P56" s="77"/>
      <c r="Q56" s="71"/>
      <c r="R56" s="72"/>
      <c r="S56" s="73"/>
      <c r="T56" s="74"/>
      <c r="U56" s="74"/>
      <c r="V56" s="74"/>
      <c r="W56" s="152" t="s">
        <v>32</v>
      </c>
      <c r="X56" s="152"/>
      <c r="Y56" s="152"/>
      <c r="Z56" s="30"/>
      <c r="AA56" s="35"/>
      <c r="AB56" s="44"/>
      <c r="AC56" s="9"/>
      <c r="AD56" s="12"/>
      <c r="AE56" s="13"/>
      <c r="AF56" s="13"/>
      <c r="AG56" s="13"/>
      <c r="AH56" s="14"/>
      <c r="AI56" s="13"/>
    </row>
    <row r="57" spans="1:39" ht="13.5">
      <c r="A57" s="67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9"/>
      <c r="N57" s="76" t="s">
        <v>27</v>
      </c>
      <c r="O57" s="76"/>
      <c r="P57" s="77"/>
      <c r="Q57" s="71"/>
      <c r="R57" s="72"/>
      <c r="S57" s="73"/>
      <c r="T57" s="74"/>
      <c r="U57" s="74"/>
      <c r="V57" s="74"/>
      <c r="W57" s="80"/>
      <c r="X57" s="80"/>
      <c r="Y57" s="80"/>
      <c r="Z57" s="30"/>
      <c r="AA57" s="35"/>
      <c r="AB57" s="44"/>
      <c r="AC57" s="9"/>
      <c r="AD57" s="12"/>
      <c r="AE57" s="13"/>
      <c r="AF57" s="13"/>
      <c r="AG57" s="13"/>
      <c r="AH57" s="14"/>
      <c r="AI57" s="13"/>
    </row>
    <row r="58" spans="1:39" ht="13.5">
      <c r="A58" s="136" t="s">
        <v>33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 t="s">
        <v>91</v>
      </c>
      <c r="O58" s="136"/>
      <c r="P58" s="77"/>
      <c r="Q58" s="71"/>
      <c r="R58" s="72"/>
      <c r="S58" s="73"/>
      <c r="T58" s="74"/>
      <c r="U58" s="74"/>
      <c r="V58" s="74"/>
      <c r="W58" s="115"/>
      <c r="X58" s="115"/>
      <c r="Y58" s="115"/>
      <c r="Z58" s="30"/>
      <c r="AA58" s="35"/>
      <c r="AB58" s="44"/>
      <c r="AC58" s="9"/>
      <c r="AD58" s="12"/>
      <c r="AE58" s="13"/>
      <c r="AF58" s="13"/>
      <c r="AG58" s="13"/>
      <c r="AH58" s="14"/>
      <c r="AI58" s="13"/>
    </row>
    <row r="59" spans="1:39" ht="13.5">
      <c r="A59" s="136" t="s">
        <v>28</v>
      </c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P59" s="77"/>
      <c r="Q59" s="71"/>
      <c r="R59" s="72"/>
      <c r="S59" s="73"/>
      <c r="T59" s="74"/>
      <c r="U59" s="74"/>
      <c r="V59" s="74"/>
      <c r="W59" s="152" t="s">
        <v>31</v>
      </c>
      <c r="X59" s="152"/>
      <c r="Y59" s="152"/>
      <c r="Z59" s="30"/>
      <c r="AA59" s="35"/>
      <c r="AE59" s="13"/>
      <c r="AF59" s="13"/>
      <c r="AG59" s="13"/>
      <c r="AH59" s="14"/>
      <c r="AI59" s="13"/>
    </row>
    <row r="60" spans="1:39" ht="13.5">
      <c r="A60" s="117"/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79"/>
      <c r="N60" s="76"/>
      <c r="O60" s="76"/>
      <c r="P60" s="77"/>
      <c r="Q60" s="71"/>
      <c r="R60" s="72"/>
      <c r="S60" s="73"/>
      <c r="T60" s="74"/>
      <c r="U60" s="74"/>
      <c r="V60" s="74"/>
      <c r="W60" s="152" t="s">
        <v>29</v>
      </c>
      <c r="X60" s="152"/>
      <c r="Y60" s="152"/>
      <c r="Z60" s="30"/>
      <c r="AA60" s="35"/>
      <c r="AE60" s="13"/>
      <c r="AF60" s="13"/>
      <c r="AG60" s="13"/>
      <c r="AH60" s="14"/>
      <c r="AI60" s="13"/>
    </row>
    <row r="61" spans="1:39" ht="13.5">
      <c r="A61" s="68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152" t="s">
        <v>31</v>
      </c>
      <c r="O61" s="152"/>
      <c r="P61" s="154"/>
      <c r="Q61" s="71"/>
      <c r="R61" s="72"/>
      <c r="S61" s="73"/>
      <c r="T61" s="74"/>
      <c r="U61" s="74"/>
      <c r="V61" s="74"/>
      <c r="W61" s="78"/>
      <c r="Y61" s="78"/>
      <c r="Z61" s="30"/>
      <c r="AA61" s="35"/>
      <c r="AE61" s="13"/>
      <c r="AF61" s="13"/>
      <c r="AG61" s="13"/>
      <c r="AH61" s="14"/>
      <c r="AI61" s="13"/>
    </row>
    <row r="62" spans="1:39" ht="13.5">
      <c r="A62" s="136"/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52" t="s">
        <v>29</v>
      </c>
      <c r="O62" s="152"/>
      <c r="P62" s="154"/>
      <c r="Q62" s="71"/>
      <c r="R62" s="72"/>
      <c r="S62" s="73"/>
      <c r="T62" s="74"/>
      <c r="U62" s="74"/>
      <c r="V62" s="74"/>
      <c r="W62" s="7"/>
      <c r="X62" s="7"/>
      <c r="Y62" s="7"/>
      <c r="Z62" s="30"/>
      <c r="AA62" s="35"/>
      <c r="AE62" s="13"/>
      <c r="AF62" s="13"/>
      <c r="AG62" s="13"/>
      <c r="AH62" s="14"/>
      <c r="AI62" s="13"/>
    </row>
    <row r="63" spans="1:39" ht="13.5">
      <c r="A63" s="136"/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7"/>
      <c r="O63" s="7"/>
      <c r="P63" s="77"/>
      <c r="Q63" s="71"/>
      <c r="R63" s="72"/>
      <c r="S63" s="73"/>
      <c r="T63" s="74"/>
      <c r="U63" s="74"/>
      <c r="V63" s="74"/>
      <c r="W63" s="7"/>
      <c r="X63" s="7"/>
      <c r="Y63" s="7"/>
      <c r="Z63" s="30"/>
      <c r="AA63" s="44"/>
      <c r="AE63" s="13"/>
      <c r="AF63" s="13"/>
      <c r="AG63" s="13"/>
      <c r="AH63" s="14"/>
      <c r="AI63" s="13"/>
    </row>
    <row r="64" spans="1:39" ht="13.5">
      <c r="A64" s="68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70"/>
      <c r="N64" s="7"/>
      <c r="O64" s="7"/>
      <c r="P64" s="7"/>
      <c r="Q64" s="71"/>
      <c r="R64" s="72"/>
      <c r="S64" s="73"/>
      <c r="T64" s="74"/>
      <c r="U64" s="74"/>
      <c r="V64" s="74"/>
      <c r="W64" s="74"/>
      <c r="X64" s="7"/>
      <c r="Y64" s="7"/>
      <c r="AA64" s="44"/>
      <c r="AE64" s="13"/>
      <c r="AF64" s="13"/>
      <c r="AG64" s="13"/>
      <c r="AH64" s="14"/>
      <c r="AI64" s="13"/>
    </row>
    <row r="65" spans="1:35" ht="13.5">
      <c r="N65" s="66"/>
      <c r="O65" s="65"/>
      <c r="P65" s="3"/>
      <c r="W65" s="10"/>
      <c r="Z65" s="30"/>
      <c r="AA65" s="44"/>
      <c r="AE65" s="13"/>
      <c r="AF65" s="13"/>
      <c r="AG65" s="13"/>
      <c r="AH65" s="14"/>
      <c r="AI65" s="13"/>
    </row>
    <row r="66" spans="1:35" ht="13.5">
      <c r="A66" s="27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8"/>
      <c r="N66" s="47"/>
      <c r="O66" s="47"/>
      <c r="P66" s="33"/>
      <c r="Q66" s="57"/>
      <c r="R66" s="58"/>
      <c r="S66" s="59"/>
      <c r="T66" s="60"/>
      <c r="U66" s="60"/>
      <c r="V66" s="60"/>
      <c r="W66" s="36"/>
      <c r="X66" s="29"/>
      <c r="Y66" s="29"/>
      <c r="Z66" s="30"/>
      <c r="AA66" s="44"/>
      <c r="AB66" s="44"/>
      <c r="AC66" s="9"/>
      <c r="AD66" s="12"/>
      <c r="AE66" s="13"/>
      <c r="AF66" s="13"/>
      <c r="AG66" s="13"/>
      <c r="AH66" s="13"/>
      <c r="AI66" s="13"/>
    </row>
    <row r="67" spans="1:35" ht="13.5">
      <c r="A67" s="27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8"/>
      <c r="N67" s="47"/>
      <c r="O67" s="47"/>
      <c r="P67" s="33"/>
      <c r="Q67" s="57"/>
      <c r="R67" s="58"/>
      <c r="S67" s="59"/>
      <c r="T67" s="60"/>
      <c r="U67" s="60"/>
      <c r="V67" s="60"/>
      <c r="W67" s="36"/>
      <c r="X67" s="29"/>
      <c r="Y67" s="29"/>
      <c r="Z67" s="30"/>
      <c r="AA67" s="30"/>
      <c r="AB67" s="30"/>
    </row>
    <row r="68" spans="1:35" ht="13.5">
      <c r="A68" s="27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8"/>
      <c r="N68" s="47"/>
      <c r="O68" s="47"/>
      <c r="P68" s="33"/>
      <c r="Q68" s="57"/>
      <c r="R68" s="58"/>
      <c r="S68" s="59"/>
      <c r="T68" s="60"/>
      <c r="U68" s="60"/>
      <c r="V68" s="60"/>
      <c r="W68" s="36"/>
      <c r="X68" s="29"/>
      <c r="Y68" s="29"/>
      <c r="Z68" s="30"/>
      <c r="AA68" s="30"/>
      <c r="AB68" s="30"/>
    </row>
    <row r="69" spans="1:35" ht="13.5">
      <c r="A69" s="27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8"/>
      <c r="N69" s="47"/>
      <c r="O69" s="47"/>
      <c r="P69" s="33"/>
      <c r="Q69" s="57"/>
      <c r="R69" s="58"/>
      <c r="S69" s="59"/>
      <c r="T69" s="60"/>
      <c r="U69" s="60"/>
      <c r="V69" s="60"/>
      <c r="W69" s="36"/>
      <c r="X69" s="29"/>
      <c r="Y69" s="29"/>
      <c r="Z69" s="30"/>
      <c r="AA69" s="30"/>
      <c r="AB69" s="30"/>
    </row>
    <row r="70" spans="1:35" ht="13.5">
      <c r="A70" s="27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8"/>
      <c r="N70" s="47"/>
      <c r="O70" s="47"/>
      <c r="P70" s="33"/>
      <c r="Q70" s="57"/>
      <c r="R70" s="58"/>
      <c r="S70" s="59"/>
      <c r="T70" s="60"/>
      <c r="U70" s="60"/>
      <c r="V70" s="60"/>
      <c r="W70" s="36"/>
      <c r="X70" s="29"/>
      <c r="Y70" s="29"/>
      <c r="Z70" s="30"/>
      <c r="AA70" s="30"/>
      <c r="AB70" s="30"/>
    </row>
    <row r="71" spans="1:35" ht="13.5">
      <c r="A71" s="27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8"/>
      <c r="N71" s="47"/>
      <c r="O71" s="47"/>
      <c r="P71" s="33"/>
      <c r="Q71" s="57"/>
      <c r="R71" s="58"/>
      <c r="S71" s="59"/>
      <c r="T71" s="60"/>
      <c r="U71" s="60"/>
      <c r="V71" s="60"/>
      <c r="W71" s="36"/>
      <c r="X71" s="29"/>
      <c r="Y71" s="29"/>
      <c r="Z71" s="30"/>
      <c r="AA71" s="30"/>
      <c r="AB71" s="30"/>
    </row>
    <row r="72" spans="1:35" ht="13.5">
      <c r="A72" s="27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8"/>
      <c r="N72" s="47"/>
      <c r="O72" s="47"/>
      <c r="P72" s="33"/>
      <c r="Q72" s="57"/>
      <c r="R72" s="58"/>
      <c r="S72" s="59"/>
      <c r="T72" s="60"/>
      <c r="U72" s="60"/>
      <c r="V72" s="60"/>
      <c r="W72" s="36"/>
      <c r="X72" s="29"/>
      <c r="Y72" s="29"/>
      <c r="Z72" s="30"/>
      <c r="AA72" s="30"/>
      <c r="AB72" s="30"/>
    </row>
    <row r="73" spans="1:35" ht="13.5">
      <c r="A73" s="27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8"/>
      <c r="N73" s="47"/>
      <c r="O73" s="47"/>
      <c r="P73" s="33"/>
      <c r="Q73" s="57"/>
      <c r="R73" s="58"/>
      <c r="S73" s="59"/>
      <c r="T73" s="60"/>
      <c r="U73" s="60"/>
      <c r="V73" s="60"/>
      <c r="W73" s="36"/>
      <c r="X73" s="29"/>
      <c r="Y73" s="29"/>
      <c r="Z73" s="30"/>
      <c r="AA73" s="30"/>
      <c r="AB73" s="30"/>
    </row>
    <row r="74" spans="1:35" ht="13.5">
      <c r="A74" s="27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8"/>
      <c r="N74" s="47"/>
      <c r="O74" s="47"/>
      <c r="P74" s="33"/>
      <c r="Q74" s="57"/>
      <c r="R74" s="58"/>
      <c r="S74" s="59"/>
      <c r="T74" s="60"/>
      <c r="U74" s="60"/>
      <c r="V74" s="60"/>
      <c r="W74" s="36"/>
      <c r="X74" s="29"/>
      <c r="Y74" s="29"/>
      <c r="Z74" s="30"/>
      <c r="AA74" s="30"/>
      <c r="AB74" s="30"/>
    </row>
    <row r="75" spans="1:35" ht="13.5">
      <c r="A75" s="27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8"/>
      <c r="N75" s="47"/>
      <c r="O75" s="47"/>
      <c r="P75" s="33"/>
      <c r="Q75" s="57"/>
      <c r="R75" s="58"/>
      <c r="S75" s="59"/>
      <c r="T75" s="60"/>
      <c r="U75" s="60"/>
      <c r="V75" s="60"/>
      <c r="W75" s="36"/>
      <c r="X75" s="29"/>
      <c r="Y75" s="29"/>
      <c r="Z75" s="30"/>
      <c r="AA75" s="30"/>
      <c r="AB75" s="30"/>
    </row>
    <row r="76" spans="1:35" ht="13.5">
      <c r="A76" s="27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8"/>
      <c r="N76" s="47"/>
      <c r="O76" s="47"/>
      <c r="P76" s="33"/>
      <c r="Q76" s="57"/>
      <c r="R76" s="58"/>
      <c r="S76" s="59"/>
      <c r="T76" s="60"/>
      <c r="U76" s="60"/>
      <c r="V76" s="60"/>
      <c r="W76" s="36"/>
      <c r="X76" s="29"/>
      <c r="Y76" s="29"/>
      <c r="Z76" s="30"/>
      <c r="AA76" s="30"/>
      <c r="AB76" s="30"/>
    </row>
    <row r="77" spans="1:35" ht="13.5">
      <c r="A77" s="27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8"/>
      <c r="N77" s="47"/>
      <c r="O77" s="47"/>
      <c r="P77" s="33"/>
      <c r="Q77" s="57"/>
      <c r="R77" s="58"/>
      <c r="S77" s="59"/>
      <c r="T77" s="60"/>
      <c r="U77" s="60"/>
      <c r="V77" s="60"/>
      <c r="W77" s="36"/>
      <c r="X77" s="29"/>
      <c r="Y77" s="29"/>
      <c r="Z77" s="30"/>
      <c r="AA77" s="30"/>
      <c r="AB77" s="30"/>
    </row>
    <row r="78" spans="1:35" ht="13.5">
      <c r="A78" s="27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8"/>
      <c r="N78" s="47"/>
      <c r="O78" s="47"/>
      <c r="P78" s="33"/>
      <c r="Q78" s="57"/>
      <c r="R78" s="58"/>
      <c r="S78" s="59"/>
      <c r="T78" s="60"/>
      <c r="U78" s="60"/>
      <c r="V78" s="60"/>
      <c r="W78" s="36"/>
      <c r="X78" s="29"/>
      <c r="Y78" s="29"/>
      <c r="Z78" s="30"/>
      <c r="AA78" s="30"/>
      <c r="AB78" s="30"/>
    </row>
    <row r="79" spans="1:35" ht="13.5">
      <c r="A79" s="27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8"/>
      <c r="N79" s="47"/>
      <c r="O79" s="47"/>
      <c r="P79" s="33"/>
      <c r="Q79" s="57"/>
      <c r="R79" s="58"/>
      <c r="S79" s="59"/>
      <c r="T79" s="60"/>
      <c r="U79" s="60"/>
      <c r="V79" s="60"/>
      <c r="W79" s="36"/>
      <c r="X79" s="29"/>
      <c r="Y79" s="29"/>
      <c r="Z79" s="30"/>
      <c r="AA79" s="30"/>
      <c r="AB79" s="30"/>
    </row>
    <row r="80" spans="1:35" ht="13.5">
      <c r="A80" s="27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8"/>
      <c r="N80" s="47"/>
      <c r="O80" s="47"/>
      <c r="P80" s="33"/>
      <c r="Q80" s="57"/>
      <c r="R80" s="58"/>
      <c r="S80" s="59"/>
      <c r="T80" s="60"/>
      <c r="U80" s="60"/>
      <c r="V80" s="60"/>
      <c r="W80" s="36"/>
      <c r="X80" s="29"/>
      <c r="Y80" s="29"/>
      <c r="Z80" s="30"/>
      <c r="AA80" s="30"/>
      <c r="AB80" s="30"/>
    </row>
    <row r="81" spans="1:28" ht="13.5">
      <c r="A81" s="27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8"/>
      <c r="N81" s="47"/>
      <c r="O81" s="47"/>
      <c r="P81" s="33"/>
      <c r="Q81" s="57"/>
      <c r="R81" s="58"/>
      <c r="S81" s="59"/>
      <c r="T81" s="60"/>
      <c r="U81" s="60"/>
      <c r="V81" s="60"/>
      <c r="W81" s="36"/>
      <c r="X81" s="29"/>
      <c r="Y81" s="29"/>
      <c r="Z81" s="30"/>
      <c r="AA81" s="30"/>
      <c r="AB81" s="30"/>
    </row>
    <row r="82" spans="1:28" ht="13.5">
      <c r="A82" s="27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8"/>
      <c r="N82" s="47"/>
      <c r="O82" s="47"/>
      <c r="P82" s="33"/>
      <c r="Q82" s="57"/>
      <c r="R82" s="58"/>
      <c r="S82" s="59"/>
      <c r="T82" s="60"/>
      <c r="U82" s="60"/>
      <c r="V82" s="60"/>
      <c r="W82" s="36"/>
      <c r="X82" s="29"/>
      <c r="Y82" s="29"/>
      <c r="Z82" s="30"/>
      <c r="AA82" s="30"/>
      <c r="AB82" s="30"/>
    </row>
    <row r="83" spans="1:28" ht="13.5">
      <c r="A83" s="27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8"/>
      <c r="N83" s="47"/>
      <c r="O83" s="47"/>
      <c r="P83" s="33"/>
      <c r="Q83" s="57"/>
      <c r="R83" s="58"/>
      <c r="S83" s="59"/>
      <c r="T83" s="60"/>
      <c r="U83" s="60"/>
      <c r="V83" s="60"/>
      <c r="W83" s="36"/>
      <c r="X83" s="29"/>
      <c r="Y83" s="29"/>
      <c r="Z83" s="30"/>
      <c r="AA83" s="30"/>
      <c r="AB83" s="30"/>
    </row>
    <row r="84" spans="1:28" ht="13.5">
      <c r="A84" s="27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8"/>
      <c r="N84" s="47"/>
      <c r="O84" s="47"/>
      <c r="P84" s="33"/>
      <c r="Q84" s="57"/>
      <c r="R84" s="58"/>
      <c r="S84" s="59"/>
      <c r="T84" s="60"/>
      <c r="U84" s="60"/>
      <c r="V84" s="60"/>
      <c r="W84" s="36"/>
      <c r="X84" s="29"/>
      <c r="Y84" s="29"/>
      <c r="Z84" s="30"/>
      <c r="AA84" s="30"/>
      <c r="AB84" s="30"/>
    </row>
    <row r="85" spans="1:28" ht="13.5">
      <c r="A85" s="27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8"/>
      <c r="N85" s="47"/>
      <c r="O85" s="47"/>
      <c r="P85" s="33"/>
      <c r="Q85" s="57"/>
      <c r="R85" s="58"/>
      <c r="S85" s="59"/>
      <c r="T85" s="60"/>
      <c r="U85" s="60"/>
      <c r="V85" s="60"/>
      <c r="W85" s="36"/>
      <c r="X85" s="29"/>
      <c r="Y85" s="29"/>
      <c r="Z85" s="30"/>
      <c r="AA85" s="30"/>
      <c r="AB85" s="30"/>
    </row>
    <row r="86" spans="1:28" ht="13.5">
      <c r="A86" s="27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8"/>
      <c r="N86" s="47"/>
      <c r="O86" s="47"/>
      <c r="P86" s="33"/>
      <c r="Q86" s="57"/>
      <c r="R86" s="58"/>
      <c r="S86" s="59"/>
      <c r="T86" s="60"/>
      <c r="U86" s="60"/>
      <c r="V86" s="60"/>
      <c r="W86" s="36"/>
      <c r="X86" s="29"/>
      <c r="Y86" s="29"/>
      <c r="Z86" s="30"/>
      <c r="AA86" s="30"/>
      <c r="AB86" s="30"/>
    </row>
    <row r="87" spans="1:28" ht="13.5">
      <c r="A87" s="27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8"/>
      <c r="N87" s="47"/>
      <c r="O87" s="47"/>
      <c r="P87" s="33"/>
      <c r="Q87" s="57"/>
      <c r="R87" s="58"/>
      <c r="S87" s="59"/>
      <c r="T87" s="60"/>
      <c r="U87" s="60"/>
      <c r="V87" s="60"/>
      <c r="W87" s="36"/>
      <c r="X87" s="29"/>
      <c r="Y87" s="29"/>
      <c r="Z87" s="30"/>
      <c r="AA87" s="30"/>
      <c r="AB87" s="30"/>
    </row>
    <row r="88" spans="1:28" ht="13.5">
      <c r="A88" s="27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8"/>
      <c r="N88" s="47"/>
      <c r="O88" s="47"/>
      <c r="P88" s="33"/>
      <c r="Q88" s="57"/>
      <c r="R88" s="58"/>
      <c r="S88" s="59"/>
      <c r="T88" s="60"/>
      <c r="U88" s="60"/>
      <c r="V88" s="60"/>
      <c r="W88" s="36"/>
      <c r="X88" s="29"/>
      <c r="Y88" s="29"/>
      <c r="Z88" s="30"/>
      <c r="AA88" s="30"/>
      <c r="AB88" s="30"/>
    </row>
    <row r="89" spans="1:28" ht="13.5">
      <c r="A89" s="27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8"/>
      <c r="N89" s="47"/>
      <c r="O89" s="47"/>
      <c r="P89" s="33"/>
      <c r="Q89" s="57"/>
      <c r="R89" s="58"/>
      <c r="S89" s="59"/>
      <c r="T89" s="60"/>
      <c r="U89" s="60"/>
      <c r="V89" s="60"/>
      <c r="W89" s="36"/>
      <c r="X89" s="29"/>
      <c r="Y89" s="29"/>
      <c r="Z89" s="30"/>
      <c r="AA89" s="30"/>
      <c r="AB89" s="30"/>
    </row>
    <row r="90" spans="1:28" ht="13.5">
      <c r="A90" s="27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8"/>
      <c r="N90" s="47"/>
      <c r="O90" s="47"/>
      <c r="P90" s="33"/>
      <c r="Q90" s="57"/>
      <c r="R90" s="58"/>
      <c r="S90" s="59"/>
      <c r="T90" s="60"/>
      <c r="U90" s="60"/>
      <c r="V90" s="60"/>
      <c r="W90" s="36"/>
      <c r="X90" s="29"/>
      <c r="Y90" s="29"/>
      <c r="Z90" s="30"/>
      <c r="AA90" s="30"/>
      <c r="AB90" s="30"/>
    </row>
    <row r="91" spans="1:28" ht="13.5">
      <c r="A91" s="27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8"/>
      <c r="N91" s="47"/>
      <c r="O91" s="47"/>
      <c r="P91" s="33"/>
      <c r="Q91" s="57"/>
      <c r="R91" s="58"/>
      <c r="S91" s="59"/>
      <c r="T91" s="60"/>
      <c r="U91" s="60"/>
      <c r="V91" s="60"/>
      <c r="W91" s="36"/>
      <c r="X91" s="29"/>
      <c r="Y91" s="29"/>
      <c r="Z91" s="30"/>
      <c r="AA91" s="30"/>
      <c r="AB91" s="30"/>
    </row>
    <row r="92" spans="1:28" ht="13.5">
      <c r="A92" s="27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8"/>
      <c r="N92" s="47"/>
      <c r="O92" s="47"/>
      <c r="P92" s="33"/>
      <c r="Q92" s="57"/>
      <c r="R92" s="58"/>
      <c r="S92" s="59"/>
      <c r="T92" s="60"/>
      <c r="U92" s="60"/>
      <c r="V92" s="60"/>
      <c r="W92" s="36"/>
      <c r="X92" s="29"/>
      <c r="Y92" s="29"/>
      <c r="Z92" s="30"/>
      <c r="AA92" s="30"/>
      <c r="AB92" s="30"/>
    </row>
    <row r="93" spans="1:28" ht="13.5">
      <c r="A93" s="27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8"/>
      <c r="N93" s="47"/>
      <c r="O93" s="47"/>
      <c r="P93" s="33"/>
      <c r="Q93" s="57"/>
      <c r="R93" s="58"/>
      <c r="S93" s="59"/>
      <c r="T93" s="60"/>
      <c r="U93" s="60"/>
      <c r="V93" s="60"/>
      <c r="W93" s="36"/>
      <c r="X93" s="29"/>
      <c r="Y93" s="29"/>
      <c r="Z93" s="30"/>
      <c r="AA93" s="30"/>
      <c r="AB93" s="30"/>
    </row>
    <row r="94" spans="1:28" ht="13.5">
      <c r="A94" s="27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8"/>
      <c r="N94" s="47"/>
      <c r="O94" s="47"/>
      <c r="P94" s="33"/>
      <c r="Q94" s="57"/>
      <c r="R94" s="58"/>
      <c r="S94" s="59"/>
      <c r="T94" s="60"/>
      <c r="U94" s="60"/>
      <c r="V94" s="60"/>
      <c r="W94" s="36"/>
      <c r="X94" s="29"/>
      <c r="Y94" s="29"/>
      <c r="Z94" s="30"/>
      <c r="AA94" s="30"/>
      <c r="AB94" s="30"/>
    </row>
    <row r="95" spans="1:28" ht="13.5">
      <c r="A95" s="27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8"/>
      <c r="N95" s="47"/>
      <c r="O95" s="47"/>
      <c r="P95" s="33"/>
      <c r="Q95" s="57"/>
      <c r="R95" s="58"/>
      <c r="S95" s="59"/>
      <c r="T95" s="60"/>
      <c r="U95" s="60"/>
      <c r="V95" s="60"/>
      <c r="W95" s="36"/>
      <c r="X95" s="29"/>
      <c r="Y95" s="29"/>
      <c r="Z95" s="30"/>
      <c r="AA95" s="30"/>
      <c r="AB95" s="30"/>
    </row>
    <row r="96" spans="1:28" ht="13.5">
      <c r="A96" s="27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8"/>
      <c r="N96" s="47"/>
      <c r="O96" s="47"/>
      <c r="P96" s="33"/>
      <c r="Q96" s="57"/>
      <c r="R96" s="58"/>
      <c r="S96" s="59"/>
      <c r="T96" s="60"/>
      <c r="U96" s="60"/>
      <c r="V96" s="60"/>
      <c r="W96" s="36"/>
      <c r="X96" s="29"/>
      <c r="Y96" s="29"/>
      <c r="Z96" s="30"/>
      <c r="AA96" s="30"/>
      <c r="AB96" s="30"/>
    </row>
    <row r="97" spans="1:28" ht="13.5">
      <c r="A97" s="27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8"/>
      <c r="N97" s="47"/>
      <c r="O97" s="47"/>
      <c r="P97" s="33"/>
      <c r="Q97" s="57"/>
      <c r="R97" s="58"/>
      <c r="S97" s="59"/>
      <c r="T97" s="60"/>
      <c r="U97" s="60"/>
      <c r="V97" s="60"/>
      <c r="W97" s="36"/>
      <c r="X97" s="29"/>
      <c r="Y97" s="29"/>
      <c r="Z97" s="30"/>
      <c r="AA97" s="30"/>
      <c r="AB97" s="30"/>
    </row>
    <row r="98" spans="1:28" ht="13.5">
      <c r="A98" s="27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8"/>
      <c r="N98" s="47"/>
      <c r="O98" s="47"/>
      <c r="P98" s="33"/>
      <c r="Q98" s="57"/>
      <c r="R98" s="58"/>
      <c r="S98" s="59"/>
      <c r="T98" s="60"/>
      <c r="U98" s="60"/>
      <c r="V98" s="60"/>
      <c r="W98" s="36"/>
      <c r="X98" s="29"/>
      <c r="Y98" s="29"/>
      <c r="Z98" s="30"/>
      <c r="AA98" s="30"/>
      <c r="AB98" s="30"/>
    </row>
    <row r="99" spans="1:28" ht="13.5">
      <c r="A99" s="27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8"/>
      <c r="N99" s="47"/>
      <c r="O99" s="47"/>
      <c r="P99" s="33"/>
      <c r="Q99" s="57"/>
      <c r="R99" s="58"/>
      <c r="S99" s="59"/>
      <c r="T99" s="60"/>
      <c r="U99" s="60"/>
      <c r="V99" s="60"/>
      <c r="W99" s="36"/>
      <c r="X99" s="29"/>
      <c r="Y99" s="29"/>
      <c r="Z99" s="30"/>
      <c r="AA99" s="30"/>
      <c r="AB99" s="30"/>
    </row>
    <row r="100" spans="1:28" ht="13.5">
      <c r="A100" s="27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8"/>
      <c r="N100" s="47"/>
      <c r="O100" s="47"/>
      <c r="P100" s="33"/>
      <c r="Q100" s="57"/>
      <c r="R100" s="58"/>
      <c r="S100" s="59"/>
      <c r="T100" s="60"/>
      <c r="U100" s="60"/>
      <c r="V100" s="60"/>
      <c r="W100" s="36"/>
      <c r="X100" s="29"/>
      <c r="Y100" s="29"/>
      <c r="Z100" s="30"/>
      <c r="AA100" s="30"/>
      <c r="AB100" s="30"/>
    </row>
    <row r="101" spans="1:28" ht="13.5">
      <c r="A101" s="27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8"/>
      <c r="N101" s="47"/>
      <c r="O101" s="47"/>
      <c r="P101" s="33"/>
      <c r="Q101" s="57"/>
      <c r="R101" s="58"/>
      <c r="S101" s="59"/>
      <c r="T101" s="60"/>
      <c r="U101" s="60"/>
      <c r="V101" s="60"/>
      <c r="W101" s="36"/>
      <c r="X101" s="29"/>
      <c r="Y101" s="29"/>
      <c r="Z101" s="30"/>
      <c r="AA101" s="30"/>
      <c r="AB101" s="30"/>
    </row>
    <row r="102" spans="1:28" ht="13.5">
      <c r="A102" s="27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8"/>
      <c r="N102" s="47"/>
      <c r="O102" s="47"/>
      <c r="P102" s="33"/>
      <c r="Q102" s="57"/>
      <c r="R102" s="58"/>
      <c r="S102" s="59"/>
      <c r="T102" s="60"/>
      <c r="U102" s="60"/>
      <c r="V102" s="60"/>
      <c r="W102" s="36"/>
      <c r="X102" s="29"/>
      <c r="Y102" s="29"/>
      <c r="Z102" s="30"/>
      <c r="AA102" s="30"/>
      <c r="AB102" s="30"/>
    </row>
    <row r="103" spans="1:28" ht="13.5">
      <c r="A103" s="27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8"/>
      <c r="N103" s="47"/>
      <c r="O103" s="47"/>
      <c r="P103" s="33"/>
      <c r="Q103" s="57"/>
      <c r="R103" s="58"/>
      <c r="S103" s="59"/>
      <c r="T103" s="60"/>
      <c r="U103" s="60"/>
      <c r="V103" s="60"/>
      <c r="W103" s="36"/>
      <c r="X103" s="29"/>
      <c r="Y103" s="29"/>
      <c r="Z103" s="30"/>
      <c r="AA103" s="30"/>
      <c r="AB103" s="30"/>
    </row>
    <row r="104" spans="1:28" ht="13.5">
      <c r="A104" s="27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8"/>
      <c r="N104" s="47"/>
      <c r="O104" s="47"/>
      <c r="P104" s="33"/>
      <c r="Q104" s="57"/>
      <c r="R104" s="58"/>
      <c r="S104" s="59"/>
      <c r="T104" s="60"/>
      <c r="U104" s="60"/>
      <c r="V104" s="60"/>
      <c r="W104" s="36"/>
      <c r="X104" s="29"/>
      <c r="Y104" s="29"/>
      <c r="Z104" s="30"/>
      <c r="AA104" s="30"/>
      <c r="AB104" s="30"/>
    </row>
    <row r="105" spans="1:28" ht="13.5">
      <c r="A105" s="27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8"/>
      <c r="N105" s="47"/>
      <c r="O105" s="47"/>
      <c r="P105" s="33"/>
      <c r="Q105" s="57"/>
      <c r="R105" s="58"/>
      <c r="S105" s="59"/>
      <c r="T105" s="60"/>
      <c r="U105" s="60"/>
      <c r="V105" s="60"/>
      <c r="W105" s="36"/>
      <c r="X105" s="29"/>
      <c r="Y105" s="29"/>
      <c r="Z105" s="30"/>
      <c r="AA105" s="30"/>
      <c r="AB105" s="30"/>
    </row>
    <row r="106" spans="1:28" ht="13.5">
      <c r="A106" s="27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8"/>
      <c r="N106" s="47"/>
      <c r="O106" s="47"/>
      <c r="P106" s="33"/>
      <c r="Q106" s="57"/>
      <c r="R106" s="58"/>
      <c r="S106" s="59"/>
      <c r="T106" s="60"/>
      <c r="U106" s="60"/>
      <c r="V106" s="60"/>
      <c r="W106" s="36"/>
      <c r="X106" s="29"/>
      <c r="Y106" s="29"/>
      <c r="Z106" s="30"/>
      <c r="AA106" s="30"/>
      <c r="AB106" s="30"/>
    </row>
    <row r="107" spans="1:28" ht="13.5">
      <c r="A107" s="27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8"/>
      <c r="N107" s="47"/>
      <c r="O107" s="47"/>
      <c r="P107" s="33"/>
      <c r="Q107" s="57"/>
      <c r="R107" s="58"/>
      <c r="S107" s="59"/>
      <c r="T107" s="60"/>
      <c r="U107" s="60"/>
      <c r="V107" s="60"/>
      <c r="W107" s="36"/>
      <c r="X107" s="29"/>
      <c r="Y107" s="29"/>
      <c r="Z107" s="30"/>
      <c r="AA107" s="30"/>
      <c r="AB107" s="30"/>
    </row>
    <row r="108" spans="1:28" ht="13.5">
      <c r="A108" s="27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8"/>
      <c r="N108" s="47"/>
      <c r="O108" s="47"/>
      <c r="P108" s="33"/>
      <c r="Q108" s="57"/>
      <c r="R108" s="58"/>
      <c r="S108" s="59"/>
      <c r="T108" s="60"/>
      <c r="U108" s="60"/>
      <c r="V108" s="60"/>
      <c r="W108" s="36"/>
      <c r="X108" s="29"/>
      <c r="Y108" s="29"/>
      <c r="Z108" s="30"/>
      <c r="AA108" s="30"/>
      <c r="AB108" s="30"/>
    </row>
    <row r="109" spans="1:28" ht="13.5">
      <c r="A109" s="27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8"/>
      <c r="N109" s="47"/>
      <c r="O109" s="47"/>
      <c r="P109" s="33"/>
      <c r="Q109" s="57"/>
      <c r="R109" s="58"/>
      <c r="S109" s="59"/>
      <c r="T109" s="60"/>
      <c r="U109" s="60"/>
      <c r="V109" s="60"/>
      <c r="W109" s="36"/>
      <c r="X109" s="29"/>
      <c r="Y109" s="29"/>
      <c r="Z109" s="30"/>
      <c r="AA109" s="30"/>
      <c r="AB109" s="30"/>
    </row>
    <row r="110" spans="1:28" ht="13.5">
      <c r="A110" s="27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8"/>
      <c r="N110" s="47"/>
      <c r="O110" s="47"/>
      <c r="P110" s="33"/>
      <c r="Q110" s="45"/>
      <c r="R110" s="46"/>
      <c r="S110" s="18"/>
      <c r="T110" s="29"/>
      <c r="U110" s="29"/>
      <c r="V110" s="29"/>
      <c r="W110" s="36"/>
      <c r="X110" s="29"/>
      <c r="Y110" s="29"/>
      <c r="Z110" s="30"/>
      <c r="AA110" s="30"/>
      <c r="AB110" s="30"/>
    </row>
    <row r="111" spans="1:28" ht="13.5">
      <c r="A111" s="27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8"/>
      <c r="N111" s="47"/>
      <c r="O111" s="47"/>
      <c r="P111" s="33"/>
      <c r="Q111" s="45"/>
      <c r="R111" s="46"/>
      <c r="S111" s="18"/>
      <c r="T111" s="29"/>
      <c r="U111" s="29"/>
      <c r="V111" s="29"/>
      <c r="W111" s="36"/>
      <c r="X111" s="29"/>
      <c r="Y111" s="29"/>
      <c r="Z111" s="30"/>
      <c r="AA111" s="30"/>
      <c r="AB111" s="30"/>
    </row>
    <row r="112" spans="1:28" ht="13.5">
      <c r="A112" s="27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8"/>
      <c r="N112" s="47"/>
      <c r="O112" s="47"/>
      <c r="P112" s="33"/>
      <c r="Q112" s="45"/>
      <c r="R112" s="46"/>
      <c r="S112" s="18"/>
      <c r="T112" s="29"/>
      <c r="U112" s="29"/>
      <c r="V112" s="29"/>
      <c r="W112" s="36"/>
      <c r="X112" s="29"/>
      <c r="Y112" s="29"/>
      <c r="Z112" s="30"/>
      <c r="AA112" s="30"/>
      <c r="AB112" s="30"/>
    </row>
    <row r="113" spans="1:28" ht="13.5">
      <c r="A113" s="27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8"/>
      <c r="N113" s="47"/>
      <c r="O113" s="47"/>
      <c r="P113" s="33"/>
      <c r="Q113" s="45"/>
      <c r="R113" s="46"/>
      <c r="S113" s="18"/>
      <c r="T113" s="29"/>
      <c r="U113" s="29"/>
      <c r="V113" s="29"/>
      <c r="W113" s="36"/>
      <c r="X113" s="29"/>
      <c r="Y113" s="29"/>
      <c r="Z113" s="30"/>
      <c r="AA113" s="30"/>
      <c r="AB113" s="30"/>
    </row>
    <row r="114" spans="1:28" ht="13.5">
      <c r="A114" s="27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8"/>
      <c r="N114" s="47"/>
      <c r="O114" s="47"/>
      <c r="P114" s="33"/>
      <c r="Q114" s="45"/>
      <c r="R114" s="46"/>
      <c r="S114" s="18"/>
      <c r="T114" s="29"/>
      <c r="U114" s="29"/>
      <c r="V114" s="29"/>
      <c r="W114" s="36"/>
      <c r="X114" s="29"/>
      <c r="Y114" s="29"/>
      <c r="Z114" s="30"/>
      <c r="AA114" s="30"/>
      <c r="AB114" s="30"/>
    </row>
    <row r="115" spans="1:28" ht="13.5">
      <c r="A115" s="27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8"/>
      <c r="N115" s="47"/>
      <c r="O115" s="47"/>
      <c r="P115" s="33"/>
      <c r="Q115" s="45"/>
      <c r="R115" s="46"/>
      <c r="S115" s="18"/>
      <c r="T115" s="29"/>
      <c r="U115" s="29"/>
      <c r="V115" s="29"/>
      <c r="W115" s="36"/>
      <c r="X115" s="29"/>
      <c r="Y115" s="29"/>
      <c r="Z115" s="30"/>
      <c r="AA115" s="30"/>
      <c r="AB115" s="30"/>
    </row>
    <row r="116" spans="1:28" ht="13.5">
      <c r="A116" s="27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8"/>
      <c r="N116" s="47"/>
      <c r="O116" s="47"/>
      <c r="P116" s="33"/>
      <c r="Q116" s="45"/>
      <c r="R116" s="46"/>
      <c r="S116" s="18"/>
      <c r="T116" s="29"/>
      <c r="U116" s="29"/>
      <c r="V116" s="29"/>
      <c r="W116" s="36"/>
      <c r="X116" s="29"/>
      <c r="Y116" s="29"/>
      <c r="Z116" s="30"/>
      <c r="AA116" s="30"/>
      <c r="AB116" s="30"/>
    </row>
    <row r="117" spans="1:28" ht="13.5">
      <c r="A117" s="27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8"/>
      <c r="N117" s="47"/>
      <c r="O117" s="47"/>
      <c r="P117" s="33"/>
      <c r="Q117" s="45"/>
      <c r="R117" s="46"/>
      <c r="S117" s="18"/>
      <c r="T117" s="29"/>
      <c r="U117" s="29"/>
      <c r="V117" s="29"/>
      <c r="W117" s="36"/>
      <c r="X117" s="29"/>
      <c r="Y117" s="29"/>
      <c r="Z117" s="30"/>
      <c r="AA117" s="30"/>
      <c r="AB117" s="30"/>
    </row>
    <row r="118" spans="1:28" ht="13.5">
      <c r="A118" s="27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8"/>
      <c r="N118" s="47"/>
      <c r="O118" s="47"/>
      <c r="P118" s="33"/>
      <c r="Q118" s="45"/>
      <c r="R118" s="46"/>
      <c r="S118" s="18"/>
      <c r="T118" s="29"/>
      <c r="U118" s="29"/>
      <c r="V118" s="29"/>
      <c r="W118" s="36"/>
      <c r="X118" s="29"/>
      <c r="Y118" s="29"/>
      <c r="Z118" s="30"/>
      <c r="AA118" s="30"/>
      <c r="AB118" s="30"/>
    </row>
    <row r="119" spans="1:28" ht="13.5">
      <c r="A119" s="27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8"/>
      <c r="N119" s="47"/>
      <c r="O119" s="47"/>
      <c r="P119" s="33"/>
      <c r="Q119" s="45"/>
      <c r="R119" s="46"/>
      <c r="S119" s="18"/>
      <c r="T119" s="29"/>
      <c r="U119" s="29"/>
      <c r="V119" s="29"/>
      <c r="W119" s="36"/>
      <c r="X119" s="29"/>
      <c r="Y119" s="29"/>
      <c r="Z119" s="30"/>
      <c r="AA119" s="30"/>
      <c r="AB119" s="30"/>
    </row>
    <row r="120" spans="1:28" ht="13.5">
      <c r="A120" s="27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8"/>
      <c r="N120" s="47"/>
      <c r="O120" s="47"/>
      <c r="P120" s="33"/>
      <c r="Q120" s="45"/>
      <c r="R120" s="46"/>
      <c r="S120" s="18"/>
      <c r="T120" s="29"/>
      <c r="U120" s="29"/>
      <c r="V120" s="29"/>
      <c r="W120" s="36"/>
      <c r="X120" s="29"/>
      <c r="Y120" s="29"/>
      <c r="Z120" s="30"/>
      <c r="AA120" s="30"/>
      <c r="AB120" s="30"/>
    </row>
    <row r="121" spans="1:28" ht="13.5">
      <c r="A121" s="27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8"/>
      <c r="N121" s="47"/>
      <c r="O121" s="47"/>
      <c r="P121" s="33"/>
      <c r="Q121" s="45"/>
      <c r="R121" s="46"/>
      <c r="S121" s="18"/>
      <c r="T121" s="29"/>
      <c r="U121" s="29"/>
      <c r="V121" s="29"/>
      <c r="W121" s="36"/>
      <c r="X121" s="29"/>
      <c r="Y121" s="29"/>
      <c r="Z121" s="30"/>
      <c r="AA121" s="30"/>
      <c r="AB121" s="30"/>
    </row>
    <row r="122" spans="1:28" ht="13.5">
      <c r="A122" s="27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8"/>
      <c r="N122" s="47"/>
      <c r="O122" s="47"/>
      <c r="P122" s="33"/>
      <c r="Q122" s="45"/>
      <c r="R122" s="46"/>
      <c r="S122" s="18"/>
      <c r="T122" s="29"/>
      <c r="U122" s="29"/>
      <c r="V122" s="29"/>
      <c r="W122" s="36"/>
      <c r="X122" s="29"/>
      <c r="Y122" s="29"/>
      <c r="Z122" s="30"/>
      <c r="AA122" s="30"/>
      <c r="AB122" s="30"/>
    </row>
    <row r="123" spans="1:28" ht="13.5">
      <c r="A123" s="27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8"/>
      <c r="N123" s="47"/>
      <c r="O123" s="47"/>
      <c r="P123" s="33"/>
      <c r="Q123" s="45"/>
      <c r="R123" s="46"/>
      <c r="S123" s="18"/>
      <c r="T123" s="29"/>
      <c r="U123" s="29"/>
      <c r="V123" s="29"/>
      <c r="W123" s="36"/>
      <c r="X123" s="29"/>
      <c r="Y123" s="29"/>
      <c r="Z123" s="30"/>
      <c r="AA123" s="30"/>
      <c r="AB123" s="30"/>
    </row>
    <row r="124" spans="1:28" ht="13.5">
      <c r="A124" s="27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8"/>
      <c r="N124" s="47"/>
      <c r="O124" s="47"/>
      <c r="P124" s="33"/>
      <c r="Q124" s="45"/>
      <c r="R124" s="46"/>
      <c r="S124" s="18"/>
      <c r="T124" s="29"/>
      <c r="U124" s="29"/>
      <c r="V124" s="29"/>
      <c r="W124" s="36"/>
      <c r="X124" s="29"/>
      <c r="Y124" s="29"/>
      <c r="Z124" s="30"/>
      <c r="AA124" s="30"/>
      <c r="AB124" s="30"/>
    </row>
    <row r="125" spans="1:28" ht="13.5">
      <c r="A125" s="27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8"/>
      <c r="N125" s="47"/>
      <c r="O125" s="47"/>
      <c r="P125" s="33"/>
      <c r="Q125" s="45"/>
      <c r="R125" s="46"/>
      <c r="S125" s="18"/>
      <c r="T125" s="29"/>
      <c r="U125" s="29"/>
      <c r="V125" s="29"/>
      <c r="W125" s="36"/>
      <c r="X125" s="29"/>
      <c r="Y125" s="29"/>
      <c r="Z125" s="30"/>
      <c r="AA125" s="30"/>
      <c r="AB125" s="30"/>
    </row>
    <row r="126" spans="1:28" ht="13.5">
      <c r="A126" s="27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8"/>
      <c r="N126" s="47"/>
      <c r="O126" s="47"/>
      <c r="P126" s="33"/>
      <c r="Q126" s="45"/>
      <c r="R126" s="46"/>
      <c r="S126" s="18"/>
      <c r="T126" s="29"/>
      <c r="U126" s="29"/>
      <c r="V126" s="29"/>
      <c r="W126" s="36"/>
      <c r="X126" s="29"/>
      <c r="Y126" s="29"/>
      <c r="Z126" s="30"/>
      <c r="AA126" s="30"/>
      <c r="AB126" s="30"/>
    </row>
    <row r="127" spans="1:28" ht="13.5">
      <c r="A127" s="27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8"/>
      <c r="N127" s="47"/>
      <c r="O127" s="47"/>
      <c r="P127" s="33"/>
      <c r="Q127" s="45"/>
      <c r="R127" s="46"/>
      <c r="S127" s="18"/>
      <c r="T127" s="29"/>
      <c r="U127" s="29"/>
      <c r="V127" s="29"/>
      <c r="W127" s="36"/>
      <c r="X127" s="29"/>
      <c r="Y127" s="29"/>
      <c r="Z127" s="30"/>
      <c r="AA127" s="30"/>
      <c r="AB127" s="30"/>
    </row>
    <row r="128" spans="1:28" ht="13.5">
      <c r="A128" s="27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8"/>
      <c r="N128" s="47"/>
      <c r="O128" s="47"/>
      <c r="P128" s="33"/>
      <c r="Q128" s="45"/>
      <c r="R128" s="46"/>
      <c r="S128" s="18"/>
      <c r="T128" s="29"/>
      <c r="U128" s="29"/>
      <c r="V128" s="29"/>
      <c r="W128" s="36"/>
      <c r="X128" s="29"/>
      <c r="Y128" s="29"/>
      <c r="Z128" s="30"/>
      <c r="AA128" s="30"/>
      <c r="AB128" s="30"/>
    </row>
    <row r="129" spans="1:28" ht="13.5">
      <c r="A129" s="27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8"/>
      <c r="N129" s="47"/>
      <c r="O129" s="47"/>
      <c r="P129" s="33"/>
      <c r="Q129" s="45"/>
      <c r="R129" s="46"/>
      <c r="S129" s="18"/>
      <c r="T129" s="29"/>
      <c r="U129" s="29"/>
      <c r="V129" s="29"/>
      <c r="W129" s="36"/>
      <c r="X129" s="29"/>
      <c r="Y129" s="29"/>
      <c r="Z129" s="30"/>
      <c r="AA129" s="30"/>
      <c r="AB129" s="30"/>
    </row>
    <row r="130" spans="1:28" ht="13.5">
      <c r="A130" s="27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8"/>
      <c r="N130" s="47"/>
      <c r="O130" s="47"/>
      <c r="P130" s="33"/>
      <c r="Q130" s="45"/>
      <c r="R130" s="46"/>
      <c r="S130" s="18"/>
      <c r="T130" s="29"/>
      <c r="U130" s="29"/>
      <c r="V130" s="29"/>
      <c r="W130" s="36"/>
      <c r="X130" s="29"/>
      <c r="Y130" s="29"/>
      <c r="Z130" s="30"/>
      <c r="AA130" s="30"/>
      <c r="AB130" s="30"/>
    </row>
    <row r="131" spans="1:28" ht="13.5">
      <c r="A131" s="27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8"/>
      <c r="N131" s="47"/>
      <c r="O131" s="47"/>
      <c r="P131" s="33"/>
      <c r="Q131" s="45"/>
      <c r="R131" s="46"/>
      <c r="S131" s="18"/>
      <c r="T131" s="29"/>
      <c r="U131" s="29"/>
      <c r="V131" s="29"/>
      <c r="W131" s="36"/>
      <c r="X131" s="29"/>
      <c r="Y131" s="29"/>
      <c r="Z131" s="30"/>
      <c r="AA131" s="30"/>
      <c r="AB131" s="30"/>
    </row>
    <row r="132" spans="1:28" ht="13.5">
      <c r="A132" s="27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8"/>
      <c r="N132" s="47"/>
      <c r="O132" s="47"/>
      <c r="P132" s="33"/>
      <c r="Q132" s="45"/>
      <c r="R132" s="46"/>
      <c r="S132" s="18"/>
      <c r="T132" s="29"/>
      <c r="U132" s="29"/>
      <c r="V132" s="29"/>
      <c r="W132" s="36"/>
      <c r="X132" s="29"/>
      <c r="Y132" s="29"/>
      <c r="Z132" s="30"/>
      <c r="AA132" s="30"/>
      <c r="AB132" s="30"/>
    </row>
    <row r="133" spans="1:28" ht="13.5">
      <c r="A133" s="27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8"/>
      <c r="N133" s="47"/>
      <c r="O133" s="47"/>
      <c r="P133" s="33"/>
      <c r="Q133" s="45"/>
      <c r="R133" s="46"/>
      <c r="S133" s="18"/>
      <c r="T133" s="29"/>
      <c r="U133" s="29"/>
      <c r="V133" s="29"/>
      <c r="W133" s="36"/>
      <c r="X133" s="29"/>
      <c r="Y133" s="29"/>
      <c r="Z133" s="30"/>
      <c r="AA133" s="30"/>
      <c r="AB133" s="30"/>
    </row>
    <row r="134" spans="1:28" ht="13.5">
      <c r="A134" s="27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8"/>
      <c r="N134" s="47"/>
      <c r="O134" s="47"/>
      <c r="P134" s="33"/>
      <c r="Q134" s="45"/>
      <c r="R134" s="46"/>
      <c r="S134" s="18"/>
      <c r="T134" s="29"/>
      <c r="U134" s="29"/>
      <c r="V134" s="29"/>
      <c r="W134" s="36"/>
      <c r="X134" s="29"/>
      <c r="Y134" s="29"/>
      <c r="Z134" s="30"/>
      <c r="AA134" s="30"/>
      <c r="AB134" s="30"/>
    </row>
    <row r="135" spans="1:28" ht="13.5">
      <c r="A135" s="27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8"/>
      <c r="N135" s="47"/>
      <c r="O135" s="47"/>
      <c r="P135" s="33"/>
      <c r="Q135" s="45"/>
      <c r="R135" s="46"/>
      <c r="S135" s="18"/>
      <c r="T135" s="29"/>
      <c r="U135" s="29"/>
      <c r="V135" s="29"/>
      <c r="W135" s="36"/>
      <c r="X135" s="29"/>
      <c r="Y135" s="29"/>
      <c r="Z135" s="30"/>
      <c r="AA135" s="30"/>
      <c r="AB135" s="30"/>
    </row>
    <row r="136" spans="1:28" ht="13.5">
      <c r="A136" s="27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8"/>
      <c r="N136" s="47"/>
      <c r="O136" s="47"/>
      <c r="P136" s="33"/>
      <c r="Q136" s="45"/>
      <c r="R136" s="46"/>
      <c r="S136" s="18"/>
      <c r="T136" s="29"/>
      <c r="U136" s="29"/>
      <c r="V136" s="29"/>
      <c r="W136" s="36"/>
      <c r="X136" s="29"/>
      <c r="Y136" s="29"/>
      <c r="Z136" s="30"/>
      <c r="AA136" s="30"/>
      <c r="AB136" s="30"/>
    </row>
    <row r="137" spans="1:28" ht="13.5">
      <c r="A137" s="27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8"/>
      <c r="N137" s="47"/>
      <c r="O137" s="47"/>
      <c r="P137" s="33"/>
      <c r="Q137" s="45"/>
      <c r="R137" s="46"/>
      <c r="S137" s="18"/>
      <c r="T137" s="29"/>
      <c r="U137" s="29"/>
      <c r="V137" s="29"/>
      <c r="W137" s="36"/>
      <c r="X137" s="29"/>
      <c r="Y137" s="29"/>
      <c r="Z137" s="30"/>
      <c r="AA137" s="30"/>
      <c r="AB137" s="30"/>
    </row>
    <row r="138" spans="1:28" ht="13.5">
      <c r="A138" s="27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8"/>
      <c r="N138" s="47"/>
      <c r="O138" s="47"/>
      <c r="P138" s="33"/>
      <c r="Q138" s="45"/>
      <c r="R138" s="46"/>
      <c r="S138" s="18"/>
      <c r="T138" s="29"/>
      <c r="U138" s="29"/>
      <c r="V138" s="29"/>
      <c r="W138" s="36"/>
      <c r="X138" s="29"/>
      <c r="Y138" s="29"/>
      <c r="Z138" s="30"/>
      <c r="AA138" s="30"/>
      <c r="AB138" s="30"/>
    </row>
    <row r="139" spans="1:28" ht="13.5">
      <c r="A139" s="27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8"/>
      <c r="N139" s="47"/>
      <c r="O139" s="47"/>
      <c r="P139" s="33"/>
      <c r="Q139" s="45"/>
      <c r="R139" s="46"/>
      <c r="S139" s="18"/>
      <c r="T139" s="29"/>
      <c r="U139" s="29"/>
      <c r="V139" s="29"/>
      <c r="W139" s="36"/>
      <c r="X139" s="29"/>
      <c r="Y139" s="29"/>
      <c r="Z139" s="30"/>
      <c r="AA139" s="30"/>
      <c r="AB139" s="30"/>
    </row>
    <row r="140" spans="1:28" ht="13.5">
      <c r="A140" s="27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8"/>
      <c r="N140" s="47"/>
      <c r="O140" s="47"/>
      <c r="P140" s="33"/>
      <c r="Q140" s="45"/>
      <c r="R140" s="46"/>
      <c r="S140" s="18"/>
      <c r="T140" s="29"/>
      <c r="U140" s="29"/>
      <c r="V140" s="29"/>
      <c r="W140" s="36"/>
      <c r="X140" s="29"/>
      <c r="Y140" s="29"/>
      <c r="Z140" s="30"/>
      <c r="AA140" s="30"/>
      <c r="AB140" s="30"/>
    </row>
    <row r="141" spans="1:28" ht="13.5">
      <c r="A141" s="27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8"/>
      <c r="N141" s="47"/>
      <c r="O141" s="47"/>
      <c r="P141" s="33"/>
      <c r="Q141" s="45"/>
      <c r="R141" s="46"/>
      <c r="S141" s="18"/>
      <c r="T141" s="29"/>
      <c r="U141" s="29"/>
      <c r="V141" s="29"/>
      <c r="W141" s="36"/>
      <c r="X141" s="29"/>
      <c r="Y141" s="29"/>
      <c r="Z141" s="30"/>
      <c r="AA141" s="30"/>
      <c r="AB141" s="30"/>
    </row>
    <row r="142" spans="1:28" ht="13.5">
      <c r="A142" s="27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8"/>
      <c r="N142" s="47"/>
      <c r="O142" s="47"/>
      <c r="P142" s="33"/>
      <c r="Q142" s="45"/>
      <c r="R142" s="46"/>
      <c r="S142" s="18"/>
      <c r="T142" s="29"/>
      <c r="U142" s="29"/>
      <c r="V142" s="29"/>
      <c r="W142" s="36"/>
      <c r="X142" s="29"/>
      <c r="Y142" s="29"/>
      <c r="Z142" s="30"/>
      <c r="AA142" s="30"/>
      <c r="AB142" s="30"/>
    </row>
    <row r="143" spans="1:28" ht="13.5">
      <c r="A143" s="27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8"/>
      <c r="N143" s="47"/>
      <c r="O143" s="47"/>
      <c r="P143" s="33"/>
      <c r="Q143" s="45"/>
      <c r="R143" s="46"/>
      <c r="S143" s="18"/>
      <c r="T143" s="29"/>
      <c r="U143" s="29"/>
      <c r="V143" s="29"/>
      <c r="W143" s="36"/>
      <c r="X143" s="29"/>
      <c r="Y143" s="29"/>
      <c r="Z143" s="30"/>
      <c r="AA143" s="30"/>
      <c r="AB143" s="30"/>
    </row>
    <row r="144" spans="1:28" ht="13.5">
      <c r="A144" s="27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8"/>
      <c r="N144" s="26"/>
      <c r="O144" s="26"/>
      <c r="P144" s="33"/>
      <c r="Q144" s="45"/>
      <c r="R144" s="46"/>
      <c r="S144" s="18"/>
      <c r="T144" s="29"/>
      <c r="U144" s="29"/>
      <c r="V144" s="29"/>
      <c r="W144" s="36"/>
      <c r="X144" s="29"/>
      <c r="Y144" s="29"/>
      <c r="Z144" s="30"/>
      <c r="AA144" s="30"/>
      <c r="AB144" s="30"/>
    </row>
    <row r="145" spans="1:28" ht="13.5">
      <c r="A145" s="27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8"/>
      <c r="N145" s="26"/>
      <c r="O145" s="26"/>
      <c r="P145" s="33"/>
      <c r="Q145" s="45"/>
      <c r="R145" s="46"/>
      <c r="S145" s="18"/>
      <c r="T145" s="29"/>
      <c r="U145" s="29"/>
      <c r="V145" s="29"/>
      <c r="W145" s="36"/>
      <c r="X145" s="29"/>
      <c r="Y145" s="29"/>
      <c r="Z145" s="30"/>
      <c r="AA145" s="30"/>
      <c r="AB145" s="30"/>
    </row>
    <row r="146" spans="1:28" ht="13.5">
      <c r="A146" s="27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8"/>
      <c r="N146" s="26"/>
      <c r="O146" s="26"/>
      <c r="P146" s="33"/>
      <c r="Q146" s="45"/>
      <c r="R146" s="46"/>
      <c r="S146" s="18"/>
      <c r="T146" s="29"/>
      <c r="U146" s="29"/>
      <c r="V146" s="29"/>
      <c r="W146" s="36"/>
      <c r="X146" s="29"/>
      <c r="Y146" s="29"/>
      <c r="Z146" s="30"/>
      <c r="AA146" s="30"/>
      <c r="AB146" s="30"/>
    </row>
    <row r="147" spans="1:28" ht="13.5">
      <c r="A147" s="27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8"/>
      <c r="N147" s="26"/>
      <c r="O147" s="26"/>
      <c r="P147" s="33"/>
      <c r="Q147" s="45"/>
      <c r="R147" s="46"/>
      <c r="S147" s="18"/>
      <c r="T147" s="29"/>
      <c r="U147" s="29"/>
      <c r="V147" s="29"/>
      <c r="W147" s="36"/>
      <c r="X147" s="29"/>
      <c r="Y147" s="29"/>
      <c r="Z147" s="30"/>
      <c r="AA147" s="30"/>
      <c r="AB147" s="30"/>
    </row>
    <row r="148" spans="1:28" ht="13.5">
      <c r="A148" s="27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8"/>
      <c r="N148" s="26"/>
      <c r="O148" s="26"/>
      <c r="P148" s="33"/>
      <c r="Q148" s="45"/>
      <c r="R148" s="46"/>
      <c r="S148" s="18"/>
      <c r="T148" s="29"/>
      <c r="U148" s="29"/>
      <c r="V148" s="29"/>
      <c r="W148" s="36"/>
      <c r="X148" s="29"/>
      <c r="Y148" s="29"/>
      <c r="Z148" s="30"/>
      <c r="AA148" s="30"/>
      <c r="AB148" s="30"/>
    </row>
    <row r="149" spans="1:28" ht="13.5">
      <c r="A149" s="27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8"/>
      <c r="N149" s="26"/>
      <c r="O149" s="26"/>
      <c r="P149" s="33"/>
      <c r="Q149" s="45"/>
      <c r="R149" s="46"/>
      <c r="S149" s="18"/>
      <c r="T149" s="29"/>
      <c r="U149" s="29"/>
      <c r="V149" s="29"/>
      <c r="W149" s="36"/>
      <c r="X149" s="29"/>
      <c r="Y149" s="29"/>
      <c r="Z149" s="30"/>
      <c r="AA149" s="30"/>
      <c r="AB149" s="30"/>
    </row>
    <row r="150" spans="1:28" ht="13.5">
      <c r="A150" s="27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8"/>
      <c r="N150" s="26"/>
      <c r="O150" s="26"/>
      <c r="P150" s="33"/>
      <c r="Q150" s="45"/>
      <c r="R150" s="46"/>
      <c r="S150" s="18"/>
      <c r="T150" s="29"/>
      <c r="U150" s="29"/>
      <c r="V150" s="29"/>
      <c r="W150" s="36"/>
      <c r="X150" s="29"/>
      <c r="Y150" s="29"/>
      <c r="Z150" s="30"/>
      <c r="AA150" s="30"/>
      <c r="AB150" s="30"/>
    </row>
    <row r="151" spans="1:28" ht="13.5">
      <c r="A151" s="27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8"/>
      <c r="N151" s="26"/>
      <c r="O151" s="26"/>
      <c r="P151" s="33"/>
      <c r="Q151" s="45"/>
      <c r="R151" s="46"/>
      <c r="S151" s="18"/>
      <c r="T151" s="29"/>
      <c r="U151" s="29"/>
      <c r="V151" s="29"/>
      <c r="W151" s="36"/>
      <c r="X151" s="29"/>
      <c r="Y151" s="29"/>
      <c r="Z151" s="30"/>
      <c r="AA151" s="30"/>
      <c r="AB151" s="30"/>
    </row>
    <row r="152" spans="1:28" ht="13.5">
      <c r="A152" s="27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8"/>
      <c r="N152" s="26"/>
      <c r="O152" s="26"/>
      <c r="P152" s="33"/>
      <c r="Q152" s="45"/>
      <c r="R152" s="46"/>
      <c r="S152" s="18"/>
      <c r="T152" s="29"/>
      <c r="U152" s="29"/>
      <c r="V152" s="29"/>
      <c r="W152" s="36"/>
      <c r="X152" s="29"/>
      <c r="Y152" s="29"/>
      <c r="Z152" s="30"/>
      <c r="AA152" s="30"/>
      <c r="AB152" s="30"/>
    </row>
    <row r="153" spans="1:28" ht="13.5">
      <c r="A153" s="27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8"/>
      <c r="N153" s="26"/>
      <c r="O153" s="26"/>
      <c r="P153" s="33"/>
      <c r="Q153" s="45"/>
      <c r="R153" s="46"/>
      <c r="S153" s="18"/>
      <c r="T153" s="29"/>
      <c r="U153" s="29"/>
      <c r="V153" s="29"/>
      <c r="W153" s="36"/>
      <c r="X153" s="29"/>
      <c r="Y153" s="29"/>
      <c r="Z153" s="30"/>
      <c r="AA153" s="30"/>
      <c r="AB153" s="30"/>
    </row>
    <row r="154" spans="1:28" ht="13.5">
      <c r="A154" s="27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8"/>
      <c r="N154" s="26"/>
      <c r="O154" s="26"/>
      <c r="P154" s="33"/>
      <c r="Q154" s="45"/>
      <c r="R154" s="46"/>
      <c r="S154" s="18"/>
      <c r="T154" s="29"/>
      <c r="U154" s="29"/>
      <c r="V154" s="29"/>
      <c r="W154" s="36"/>
      <c r="X154" s="29"/>
      <c r="Y154" s="29"/>
      <c r="Z154" s="30"/>
      <c r="AA154" s="30"/>
      <c r="AB154" s="30"/>
    </row>
    <row r="155" spans="1:28" ht="13.5">
      <c r="A155" s="27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8"/>
      <c r="N155" s="26"/>
      <c r="O155" s="26"/>
      <c r="P155" s="33"/>
      <c r="Q155" s="45"/>
      <c r="R155" s="46"/>
      <c r="S155" s="18"/>
      <c r="T155" s="29"/>
      <c r="U155" s="29"/>
      <c r="V155" s="29"/>
      <c r="W155" s="36"/>
      <c r="X155" s="29"/>
      <c r="Y155" s="29"/>
      <c r="Z155" s="30"/>
      <c r="AA155" s="30"/>
      <c r="AB155" s="30"/>
    </row>
    <row r="156" spans="1:28" ht="13.5">
      <c r="A156" s="27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8"/>
      <c r="N156" s="26"/>
      <c r="O156" s="26"/>
      <c r="P156" s="33"/>
      <c r="Q156" s="45"/>
      <c r="R156" s="46"/>
      <c r="S156" s="18"/>
      <c r="T156" s="29"/>
      <c r="U156" s="29"/>
      <c r="V156" s="29"/>
      <c r="W156" s="36"/>
      <c r="X156" s="29"/>
      <c r="Y156" s="29"/>
      <c r="Z156" s="30"/>
      <c r="AA156" s="30"/>
      <c r="AB156" s="30"/>
    </row>
    <row r="157" spans="1:28" ht="13.5">
      <c r="A157" s="27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8"/>
      <c r="N157" s="26"/>
      <c r="O157" s="26"/>
      <c r="P157" s="33"/>
      <c r="Q157" s="45"/>
      <c r="R157" s="46"/>
      <c r="S157" s="18"/>
      <c r="T157" s="29"/>
      <c r="U157" s="29"/>
      <c r="V157" s="29"/>
      <c r="W157" s="36"/>
      <c r="X157" s="29"/>
      <c r="Y157" s="29"/>
      <c r="Z157" s="30"/>
      <c r="AA157" s="30"/>
      <c r="AB157" s="30"/>
    </row>
    <row r="158" spans="1:28" ht="13.5">
      <c r="A158" s="27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8"/>
      <c r="N158" s="26"/>
      <c r="O158" s="26"/>
      <c r="P158" s="33"/>
      <c r="Q158" s="45"/>
      <c r="R158" s="46"/>
      <c r="S158" s="18"/>
      <c r="T158" s="29"/>
      <c r="U158" s="29"/>
      <c r="V158" s="29"/>
      <c r="W158" s="36"/>
      <c r="X158" s="29"/>
      <c r="Y158" s="29"/>
      <c r="Z158" s="30"/>
      <c r="AA158" s="30"/>
      <c r="AB158" s="30"/>
    </row>
    <row r="159" spans="1:28" ht="13.5">
      <c r="A159" s="27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8"/>
      <c r="N159" s="26"/>
      <c r="O159" s="26"/>
      <c r="P159" s="33"/>
      <c r="Q159" s="45"/>
      <c r="R159" s="46"/>
      <c r="S159" s="18"/>
      <c r="T159" s="29"/>
      <c r="U159" s="29"/>
      <c r="V159" s="29"/>
      <c r="W159" s="36"/>
      <c r="X159" s="29"/>
      <c r="Y159" s="29"/>
      <c r="Z159" s="30"/>
      <c r="AA159" s="30"/>
      <c r="AB159" s="30"/>
    </row>
    <row r="160" spans="1:28" ht="13.5">
      <c r="A160" s="27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8"/>
      <c r="N160" s="26"/>
      <c r="O160" s="26"/>
      <c r="P160" s="33"/>
      <c r="Q160" s="45"/>
      <c r="R160" s="46"/>
      <c r="S160" s="18"/>
      <c r="T160" s="29"/>
      <c r="U160" s="29"/>
      <c r="V160" s="29"/>
      <c r="W160" s="36"/>
      <c r="X160" s="29"/>
      <c r="Y160" s="29"/>
      <c r="Z160" s="30"/>
      <c r="AA160" s="30"/>
      <c r="AB160" s="30"/>
    </row>
    <row r="161" spans="1:28" ht="13.5">
      <c r="A161" s="27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8"/>
      <c r="N161" s="26"/>
      <c r="O161" s="26"/>
      <c r="P161" s="33"/>
      <c r="Q161" s="45"/>
      <c r="R161" s="46"/>
      <c r="S161" s="18"/>
      <c r="T161" s="29"/>
      <c r="U161" s="29"/>
      <c r="V161" s="29"/>
      <c r="W161" s="36"/>
      <c r="X161" s="29"/>
      <c r="Y161" s="29"/>
      <c r="Z161" s="30"/>
      <c r="AA161" s="30"/>
      <c r="AB161" s="30"/>
    </row>
    <row r="162" spans="1:28" ht="13.5">
      <c r="A162" s="27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8"/>
      <c r="N162" s="26"/>
      <c r="O162" s="26"/>
      <c r="P162" s="33"/>
      <c r="Q162" s="45"/>
      <c r="R162" s="46"/>
      <c r="S162" s="18"/>
      <c r="T162" s="29"/>
      <c r="U162" s="29"/>
      <c r="V162" s="29"/>
      <c r="W162" s="36"/>
      <c r="X162" s="29"/>
      <c r="Y162" s="29"/>
      <c r="Z162" s="30"/>
      <c r="AA162" s="30"/>
      <c r="AB162" s="30"/>
    </row>
    <row r="163" spans="1:28" ht="13.5">
      <c r="A163" s="27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8"/>
      <c r="N163" s="26"/>
      <c r="O163" s="26"/>
      <c r="P163" s="33"/>
      <c r="Q163" s="45"/>
      <c r="R163" s="46"/>
      <c r="S163" s="18"/>
      <c r="T163" s="29"/>
      <c r="U163" s="29"/>
      <c r="V163" s="29"/>
      <c r="W163" s="36"/>
      <c r="X163" s="29"/>
      <c r="Y163" s="29"/>
      <c r="Z163" s="30"/>
      <c r="AA163" s="30"/>
      <c r="AB163" s="30"/>
    </row>
    <row r="164" spans="1:28" ht="13.5">
      <c r="A164" s="27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8"/>
      <c r="N164" s="26"/>
      <c r="O164" s="26"/>
      <c r="P164" s="33"/>
      <c r="Q164" s="45"/>
      <c r="R164" s="46"/>
      <c r="S164" s="18"/>
      <c r="T164" s="29"/>
      <c r="U164" s="29"/>
      <c r="V164" s="29"/>
      <c r="W164" s="36"/>
      <c r="X164" s="29"/>
      <c r="Y164" s="29"/>
      <c r="Z164" s="30"/>
      <c r="AA164" s="30"/>
      <c r="AB164" s="30"/>
    </row>
    <row r="165" spans="1:28" ht="13.5">
      <c r="A165" s="27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8"/>
      <c r="N165" s="26"/>
      <c r="O165" s="26"/>
      <c r="P165" s="33"/>
      <c r="Q165" s="45"/>
      <c r="R165" s="46"/>
      <c r="S165" s="18"/>
      <c r="T165" s="29"/>
      <c r="U165" s="29"/>
      <c r="V165" s="29"/>
      <c r="W165" s="36"/>
      <c r="X165" s="29"/>
      <c r="Y165" s="29"/>
      <c r="Z165" s="30"/>
      <c r="AA165" s="30"/>
      <c r="AB165" s="30"/>
    </row>
    <row r="166" spans="1:28" ht="13.5">
      <c r="A166" s="27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8"/>
      <c r="N166" s="26"/>
      <c r="O166" s="26"/>
      <c r="P166" s="33"/>
      <c r="Q166" s="45"/>
      <c r="R166" s="46"/>
      <c r="S166" s="18"/>
      <c r="T166" s="29"/>
      <c r="U166" s="29"/>
      <c r="V166" s="29"/>
      <c r="W166" s="36"/>
      <c r="X166" s="29"/>
      <c r="Y166" s="29"/>
      <c r="Z166" s="30"/>
      <c r="AA166" s="30"/>
      <c r="AB166" s="30"/>
    </row>
    <row r="167" spans="1:28" ht="13.5">
      <c r="A167" s="27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8"/>
      <c r="N167" s="26"/>
      <c r="O167" s="26"/>
      <c r="P167" s="33"/>
      <c r="Q167" s="45"/>
      <c r="R167" s="46"/>
      <c r="S167" s="18"/>
      <c r="T167" s="29"/>
      <c r="U167" s="29"/>
      <c r="V167" s="29"/>
      <c r="W167" s="36"/>
      <c r="X167" s="29"/>
      <c r="Y167" s="29"/>
      <c r="Z167" s="30"/>
      <c r="AA167" s="30"/>
      <c r="AB167" s="30"/>
    </row>
    <row r="168" spans="1:28" ht="13.5">
      <c r="A168" s="27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8"/>
      <c r="N168" s="26"/>
      <c r="O168" s="26"/>
      <c r="P168" s="33"/>
      <c r="Q168" s="45"/>
      <c r="R168" s="46"/>
      <c r="S168" s="18"/>
      <c r="T168" s="29"/>
      <c r="U168" s="29"/>
      <c r="V168" s="29"/>
      <c r="W168" s="36"/>
      <c r="X168" s="29"/>
      <c r="Y168" s="29"/>
      <c r="Z168" s="30"/>
      <c r="AA168" s="30"/>
      <c r="AB168" s="30"/>
    </row>
    <row r="169" spans="1:28" ht="13.5">
      <c r="A169" s="27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8"/>
      <c r="N169" s="26"/>
      <c r="O169" s="26"/>
      <c r="P169" s="33"/>
      <c r="Q169" s="45"/>
      <c r="R169" s="46"/>
      <c r="S169" s="18"/>
      <c r="T169" s="29"/>
      <c r="U169" s="29"/>
      <c r="V169" s="29"/>
      <c r="W169" s="36"/>
      <c r="X169" s="29"/>
      <c r="Y169" s="29"/>
      <c r="Z169" s="30"/>
      <c r="AA169" s="30"/>
      <c r="AB169" s="30"/>
    </row>
    <row r="170" spans="1:28" ht="13.5">
      <c r="A170" s="27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8"/>
      <c r="N170" s="26"/>
      <c r="O170" s="26"/>
      <c r="P170" s="33"/>
      <c r="Q170" s="45"/>
      <c r="R170" s="46"/>
      <c r="S170" s="18"/>
      <c r="T170" s="29"/>
      <c r="U170" s="29"/>
      <c r="V170" s="29"/>
      <c r="W170" s="36"/>
      <c r="X170" s="29"/>
      <c r="Y170" s="29"/>
      <c r="Z170" s="30"/>
      <c r="AA170" s="30"/>
      <c r="AB170" s="30"/>
    </row>
    <row r="171" spans="1:28" ht="13.5">
      <c r="A171" s="27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8"/>
      <c r="N171" s="26"/>
      <c r="O171" s="26"/>
      <c r="P171" s="33"/>
      <c r="Q171" s="45"/>
      <c r="R171" s="46"/>
      <c r="S171" s="18"/>
      <c r="T171" s="29"/>
      <c r="U171" s="29"/>
      <c r="V171" s="29"/>
      <c r="W171" s="36"/>
      <c r="X171" s="29"/>
      <c r="Y171" s="29"/>
      <c r="Z171" s="30"/>
      <c r="AA171" s="30"/>
      <c r="AB171" s="30"/>
    </row>
    <row r="172" spans="1:28" ht="13.5">
      <c r="A172" s="27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8"/>
      <c r="N172" s="26"/>
      <c r="O172" s="26"/>
      <c r="P172" s="33"/>
      <c r="Q172" s="45"/>
      <c r="R172" s="46"/>
      <c r="S172" s="18"/>
      <c r="T172" s="29"/>
      <c r="U172" s="29"/>
      <c r="V172" s="29"/>
      <c r="W172" s="36"/>
      <c r="X172" s="29"/>
      <c r="Y172" s="29"/>
      <c r="Z172" s="30"/>
      <c r="AA172" s="30"/>
      <c r="AB172" s="30"/>
    </row>
    <row r="173" spans="1:28" ht="13.5">
      <c r="A173" s="27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8"/>
      <c r="N173" s="26"/>
      <c r="O173" s="26"/>
      <c r="P173" s="33"/>
      <c r="Q173" s="45"/>
      <c r="R173" s="46"/>
      <c r="S173" s="18"/>
      <c r="T173" s="29"/>
      <c r="U173" s="29"/>
      <c r="V173" s="29"/>
      <c r="W173" s="36"/>
      <c r="X173" s="29"/>
      <c r="Y173" s="29"/>
      <c r="Z173" s="30"/>
      <c r="AA173" s="30"/>
      <c r="AB173" s="30"/>
    </row>
    <row r="174" spans="1:28" ht="13.5">
      <c r="A174" s="27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8"/>
      <c r="N174" s="26"/>
      <c r="O174" s="26"/>
      <c r="P174" s="33"/>
      <c r="Q174" s="45"/>
      <c r="R174" s="46"/>
      <c r="S174" s="18"/>
      <c r="T174" s="29"/>
      <c r="U174" s="29"/>
      <c r="V174" s="29"/>
      <c r="W174" s="36"/>
      <c r="X174" s="29"/>
      <c r="Y174" s="29"/>
      <c r="Z174" s="30"/>
      <c r="AA174" s="30"/>
      <c r="AB174" s="30"/>
    </row>
    <row r="175" spans="1:28" ht="13.5">
      <c r="A175" s="27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8"/>
      <c r="N175" s="26"/>
      <c r="O175" s="26"/>
      <c r="P175" s="33"/>
      <c r="Q175" s="45"/>
      <c r="R175" s="46"/>
      <c r="S175" s="18"/>
      <c r="T175" s="29"/>
      <c r="U175" s="29"/>
      <c r="V175" s="29"/>
      <c r="W175" s="36"/>
      <c r="X175" s="29"/>
      <c r="Y175" s="29"/>
      <c r="Z175" s="30"/>
      <c r="AA175" s="30"/>
      <c r="AB175" s="30"/>
    </row>
    <row r="176" spans="1:28" ht="13.5">
      <c r="A176" s="27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8"/>
      <c r="N176" s="26"/>
      <c r="O176" s="26"/>
      <c r="P176" s="33"/>
      <c r="Q176" s="45"/>
      <c r="R176" s="46"/>
      <c r="S176" s="18"/>
      <c r="T176" s="29"/>
      <c r="U176" s="29"/>
      <c r="V176" s="29"/>
      <c r="W176" s="36"/>
      <c r="X176" s="29"/>
      <c r="Y176" s="29"/>
      <c r="Z176" s="30"/>
      <c r="AA176" s="30"/>
      <c r="AB176" s="30"/>
    </row>
    <row r="177" spans="1:28" ht="13.5">
      <c r="A177" s="27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8"/>
      <c r="N177" s="26"/>
      <c r="O177" s="26"/>
      <c r="P177" s="33"/>
      <c r="Q177" s="45"/>
      <c r="R177" s="46"/>
      <c r="S177" s="18"/>
      <c r="T177" s="29"/>
      <c r="U177" s="29"/>
      <c r="V177" s="29"/>
      <c r="W177" s="36"/>
      <c r="X177" s="29"/>
      <c r="Y177" s="29"/>
      <c r="Z177" s="30"/>
      <c r="AA177" s="30"/>
      <c r="AB177" s="30"/>
    </row>
    <row r="178" spans="1:28" ht="13.5">
      <c r="A178" s="27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8"/>
      <c r="N178" s="26"/>
      <c r="O178" s="26"/>
      <c r="P178" s="33"/>
      <c r="Q178" s="45"/>
      <c r="R178" s="46"/>
      <c r="S178" s="18"/>
      <c r="T178" s="29"/>
      <c r="U178" s="29"/>
      <c r="V178" s="29"/>
      <c r="W178" s="36"/>
      <c r="X178" s="29"/>
      <c r="Y178" s="29"/>
      <c r="Z178" s="30"/>
      <c r="AA178" s="30"/>
      <c r="AB178" s="30"/>
    </row>
    <row r="179" spans="1:28" ht="13.5">
      <c r="A179" s="27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8"/>
      <c r="N179" s="26"/>
      <c r="O179" s="26"/>
      <c r="P179" s="33"/>
      <c r="Q179" s="45"/>
      <c r="R179" s="46"/>
      <c r="S179" s="18"/>
      <c r="T179" s="29"/>
      <c r="U179" s="29"/>
      <c r="V179" s="29"/>
      <c r="W179" s="36"/>
      <c r="X179" s="29"/>
      <c r="Y179" s="29"/>
      <c r="Z179" s="30"/>
      <c r="AA179" s="30"/>
      <c r="AB179" s="30"/>
    </row>
    <row r="180" spans="1:28" ht="13.5">
      <c r="A180" s="27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8"/>
      <c r="N180" s="26"/>
      <c r="O180" s="26"/>
      <c r="P180" s="33"/>
      <c r="Q180" s="45"/>
      <c r="R180" s="46"/>
      <c r="S180" s="18"/>
      <c r="T180" s="29"/>
      <c r="U180" s="29"/>
      <c r="V180" s="29"/>
      <c r="W180" s="36"/>
      <c r="X180" s="29"/>
      <c r="Y180" s="29"/>
      <c r="Z180" s="30"/>
      <c r="AA180" s="30"/>
      <c r="AB180" s="30"/>
    </row>
    <row r="181" spans="1:28" ht="13.5">
      <c r="A181" s="27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8"/>
      <c r="N181" s="26"/>
      <c r="O181" s="26"/>
      <c r="P181" s="33"/>
      <c r="Q181" s="45"/>
      <c r="R181" s="46"/>
      <c r="S181" s="18"/>
      <c r="T181" s="29"/>
      <c r="U181" s="29"/>
      <c r="V181" s="29"/>
      <c r="W181" s="36"/>
      <c r="X181" s="29"/>
      <c r="Y181" s="29"/>
      <c r="Z181" s="30"/>
      <c r="AA181" s="30"/>
      <c r="AB181" s="30"/>
    </row>
    <row r="182" spans="1:28" ht="13.5">
      <c r="A182" s="27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8"/>
      <c r="N182" s="26"/>
      <c r="O182" s="26"/>
      <c r="P182" s="33"/>
      <c r="Q182" s="45"/>
      <c r="R182" s="46"/>
      <c r="S182" s="18"/>
      <c r="T182" s="29"/>
      <c r="U182" s="29"/>
      <c r="V182" s="29"/>
      <c r="W182" s="36"/>
      <c r="X182" s="29"/>
      <c r="Y182" s="29"/>
      <c r="Z182" s="30"/>
      <c r="AA182" s="30"/>
      <c r="AB182" s="30"/>
    </row>
    <row r="183" spans="1:28" ht="13.5">
      <c r="A183" s="27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8"/>
      <c r="N183" s="26"/>
      <c r="O183" s="26"/>
      <c r="P183" s="33"/>
      <c r="Q183" s="45"/>
      <c r="R183" s="46"/>
      <c r="S183" s="18"/>
      <c r="T183" s="29"/>
      <c r="U183" s="29"/>
      <c r="V183" s="29"/>
      <c r="W183" s="36"/>
      <c r="X183" s="29"/>
      <c r="Y183" s="29"/>
      <c r="Z183" s="30"/>
      <c r="AA183" s="30"/>
      <c r="AB183" s="30"/>
    </row>
    <row r="184" spans="1:28" ht="13.5">
      <c r="A184" s="27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8"/>
      <c r="N184" s="26"/>
      <c r="O184" s="26"/>
      <c r="P184" s="33"/>
      <c r="Q184" s="45"/>
      <c r="R184" s="46"/>
      <c r="S184" s="18"/>
      <c r="T184" s="29"/>
      <c r="U184" s="29"/>
      <c r="V184" s="29"/>
      <c r="W184" s="36"/>
      <c r="X184" s="29"/>
      <c r="Y184" s="29"/>
      <c r="Z184" s="30"/>
      <c r="AA184" s="30"/>
      <c r="AB184" s="30"/>
    </row>
    <row r="185" spans="1:28" ht="13.5">
      <c r="A185" s="27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8"/>
      <c r="N185" s="26"/>
      <c r="O185" s="26"/>
      <c r="P185" s="33"/>
      <c r="Q185" s="45"/>
      <c r="R185" s="46"/>
      <c r="S185" s="18"/>
      <c r="T185" s="29"/>
      <c r="U185" s="29"/>
      <c r="V185" s="29"/>
      <c r="W185" s="36"/>
      <c r="X185" s="29"/>
      <c r="Y185" s="29"/>
      <c r="Z185" s="30"/>
      <c r="AA185" s="30"/>
      <c r="AB185" s="30"/>
    </row>
    <row r="186" spans="1:28" ht="13.5">
      <c r="A186" s="27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8"/>
      <c r="N186" s="26"/>
      <c r="O186" s="26"/>
      <c r="P186" s="33"/>
      <c r="Q186" s="45"/>
      <c r="R186" s="46"/>
      <c r="S186" s="18"/>
      <c r="T186" s="29"/>
      <c r="U186" s="29"/>
      <c r="V186" s="29"/>
      <c r="W186" s="36"/>
      <c r="X186" s="29"/>
      <c r="Y186" s="29"/>
      <c r="Z186" s="30"/>
      <c r="AA186" s="30"/>
      <c r="AB186" s="30"/>
    </row>
    <row r="187" spans="1:28" ht="13.5">
      <c r="A187" s="27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8"/>
      <c r="N187" s="26"/>
      <c r="O187" s="26"/>
      <c r="P187" s="33"/>
      <c r="Q187" s="45"/>
      <c r="R187" s="46"/>
      <c r="S187" s="18"/>
      <c r="T187" s="29"/>
      <c r="U187" s="29"/>
      <c r="V187" s="29"/>
      <c r="W187" s="36"/>
      <c r="X187" s="29"/>
      <c r="Y187" s="29"/>
      <c r="Z187" s="30"/>
      <c r="AA187" s="30"/>
      <c r="AB187" s="30"/>
    </row>
    <row r="188" spans="1:28" ht="13.5">
      <c r="A188" s="27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8"/>
      <c r="N188" s="26"/>
      <c r="O188" s="26"/>
      <c r="P188" s="33"/>
      <c r="Q188" s="45"/>
      <c r="R188" s="46"/>
      <c r="S188" s="18"/>
      <c r="T188" s="29"/>
      <c r="U188" s="29"/>
      <c r="V188" s="29"/>
      <c r="W188" s="36"/>
      <c r="X188" s="29"/>
      <c r="Y188" s="29"/>
      <c r="Z188" s="30"/>
      <c r="AA188" s="30"/>
      <c r="AB188" s="30"/>
    </row>
    <row r="189" spans="1:28" ht="13.5">
      <c r="A189" s="27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8"/>
      <c r="N189" s="26"/>
      <c r="O189" s="26"/>
      <c r="P189" s="33"/>
      <c r="Q189" s="45"/>
      <c r="R189" s="46"/>
      <c r="S189" s="18"/>
      <c r="T189" s="29"/>
      <c r="U189" s="29"/>
      <c r="V189" s="29"/>
      <c r="W189" s="36"/>
      <c r="X189" s="29"/>
      <c r="Y189" s="29"/>
      <c r="Z189" s="30"/>
      <c r="AA189" s="30"/>
      <c r="AB189" s="30"/>
    </row>
    <row r="190" spans="1:28" ht="13.5">
      <c r="A190" s="27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8"/>
      <c r="N190" s="26"/>
      <c r="O190" s="26"/>
      <c r="P190" s="33"/>
      <c r="Q190" s="45"/>
      <c r="R190" s="46"/>
      <c r="S190" s="18"/>
      <c r="T190" s="29"/>
      <c r="U190" s="29"/>
      <c r="V190" s="29"/>
      <c r="W190" s="36"/>
      <c r="X190" s="29"/>
      <c r="Y190" s="29"/>
      <c r="Z190" s="30"/>
      <c r="AA190" s="30"/>
      <c r="AB190" s="30"/>
    </row>
    <row r="191" spans="1:28" ht="13.5">
      <c r="A191" s="27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8"/>
      <c r="N191" s="26"/>
      <c r="O191" s="26"/>
      <c r="P191" s="33"/>
      <c r="Q191" s="45"/>
      <c r="R191" s="46"/>
      <c r="S191" s="18"/>
      <c r="T191" s="29"/>
      <c r="U191" s="29"/>
      <c r="V191" s="29"/>
      <c r="W191" s="36"/>
      <c r="X191" s="29"/>
      <c r="Y191" s="29"/>
      <c r="Z191" s="30"/>
      <c r="AA191" s="30"/>
      <c r="AB191" s="30"/>
    </row>
    <row r="192" spans="1:28" ht="13.5">
      <c r="A192" s="27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8"/>
      <c r="N192" s="26"/>
      <c r="O192" s="26"/>
      <c r="P192" s="33"/>
      <c r="Q192" s="45"/>
      <c r="R192" s="46"/>
      <c r="S192" s="18"/>
      <c r="T192" s="29"/>
      <c r="U192" s="29"/>
      <c r="V192" s="29"/>
      <c r="W192" s="36"/>
      <c r="X192" s="29"/>
      <c r="Y192" s="29"/>
      <c r="Z192" s="30"/>
      <c r="AA192" s="30"/>
      <c r="AB192" s="30"/>
    </row>
    <row r="193" spans="1:28" ht="13.5">
      <c r="A193" s="27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8"/>
      <c r="N193" s="26"/>
      <c r="O193" s="26"/>
      <c r="P193" s="33"/>
      <c r="Q193" s="45"/>
      <c r="R193" s="46"/>
      <c r="S193" s="18"/>
      <c r="T193" s="29"/>
      <c r="U193" s="29"/>
      <c r="V193" s="29"/>
      <c r="W193" s="36"/>
      <c r="X193" s="29"/>
      <c r="Y193" s="29"/>
      <c r="Z193" s="30"/>
      <c r="AA193" s="30"/>
      <c r="AB193" s="30"/>
    </row>
    <row r="194" spans="1:28" ht="13.5">
      <c r="A194" s="27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8"/>
      <c r="N194" s="26"/>
      <c r="O194" s="26"/>
      <c r="P194" s="33"/>
      <c r="Q194" s="45"/>
      <c r="R194" s="46"/>
      <c r="S194" s="18"/>
      <c r="T194" s="29"/>
      <c r="U194" s="29"/>
      <c r="V194" s="29"/>
      <c r="W194" s="36"/>
      <c r="X194" s="29"/>
      <c r="Y194" s="29"/>
      <c r="Z194" s="30"/>
      <c r="AA194" s="30"/>
      <c r="AB194" s="30"/>
    </row>
    <row r="195" spans="1:28" ht="13.5">
      <c r="A195" s="27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8"/>
      <c r="N195" s="26"/>
      <c r="O195" s="26"/>
      <c r="P195" s="33"/>
      <c r="Q195" s="45"/>
      <c r="R195" s="46"/>
      <c r="S195" s="18"/>
      <c r="T195" s="29"/>
      <c r="U195" s="29"/>
      <c r="V195" s="29"/>
      <c r="W195" s="36"/>
      <c r="X195" s="29"/>
      <c r="Y195" s="29"/>
      <c r="Z195" s="30"/>
      <c r="AA195" s="30"/>
      <c r="AB195" s="30"/>
    </row>
    <row r="196" spans="1:28" ht="13.5">
      <c r="A196" s="27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8"/>
      <c r="N196" s="26"/>
      <c r="O196" s="26"/>
      <c r="P196" s="33"/>
      <c r="Q196" s="45"/>
      <c r="R196" s="46"/>
      <c r="S196" s="18"/>
      <c r="T196" s="29"/>
      <c r="U196" s="29"/>
      <c r="V196" s="29"/>
      <c r="W196" s="36"/>
      <c r="X196" s="29"/>
      <c r="Y196" s="29"/>
      <c r="Z196" s="30"/>
      <c r="AA196" s="30"/>
      <c r="AB196" s="30"/>
    </row>
    <row r="197" spans="1:28" ht="13.5">
      <c r="A197" s="27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8"/>
      <c r="N197" s="26"/>
      <c r="O197" s="26"/>
      <c r="P197" s="33"/>
      <c r="Q197" s="45"/>
      <c r="R197" s="46"/>
      <c r="S197" s="18"/>
      <c r="T197" s="29"/>
      <c r="U197" s="29"/>
      <c r="V197" s="29"/>
      <c r="W197" s="36"/>
      <c r="X197" s="29"/>
      <c r="Y197" s="29"/>
      <c r="Z197" s="30"/>
      <c r="AA197" s="30"/>
      <c r="AB197" s="30"/>
    </row>
    <row r="198" spans="1:28" ht="13.5">
      <c r="A198" s="27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8"/>
      <c r="N198" s="26"/>
      <c r="O198" s="26"/>
      <c r="P198" s="33"/>
      <c r="Q198" s="45"/>
      <c r="R198" s="46"/>
      <c r="S198" s="18"/>
      <c r="T198" s="29"/>
      <c r="U198" s="29"/>
      <c r="V198" s="29"/>
      <c r="W198" s="36"/>
      <c r="X198" s="29"/>
      <c r="Y198" s="29"/>
      <c r="Z198" s="30"/>
      <c r="AA198" s="30"/>
      <c r="AB198" s="30"/>
    </row>
    <row r="199" spans="1:28" ht="13.5">
      <c r="A199" s="27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8"/>
      <c r="N199" s="26"/>
      <c r="O199" s="26"/>
      <c r="P199" s="33"/>
      <c r="Q199" s="45"/>
      <c r="R199" s="46"/>
      <c r="S199" s="18"/>
      <c r="T199" s="29"/>
      <c r="U199" s="29"/>
      <c r="V199" s="29"/>
      <c r="W199" s="36"/>
      <c r="X199" s="29"/>
      <c r="Y199" s="29"/>
      <c r="Z199" s="30"/>
      <c r="AA199" s="30"/>
      <c r="AB199" s="30"/>
    </row>
    <row r="200" spans="1:28" ht="13.5">
      <c r="A200" s="27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8"/>
      <c r="N200" s="26"/>
      <c r="O200" s="26"/>
      <c r="P200" s="33"/>
      <c r="Q200" s="45"/>
      <c r="R200" s="46"/>
      <c r="S200" s="18"/>
      <c r="T200" s="29"/>
      <c r="U200" s="29"/>
      <c r="V200" s="29"/>
      <c r="W200" s="36"/>
      <c r="X200" s="29"/>
      <c r="Y200" s="29"/>
      <c r="Z200" s="30"/>
      <c r="AA200" s="30"/>
      <c r="AB200" s="30"/>
    </row>
    <row r="201" spans="1:28" ht="13.5">
      <c r="A201" s="27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8"/>
      <c r="N201" s="26"/>
      <c r="O201" s="26"/>
      <c r="P201" s="33"/>
      <c r="Q201" s="45"/>
      <c r="R201" s="46"/>
      <c r="S201" s="18"/>
      <c r="T201" s="29"/>
      <c r="U201" s="29"/>
      <c r="V201" s="29"/>
      <c r="W201" s="36"/>
      <c r="X201" s="29"/>
      <c r="Y201" s="29"/>
      <c r="Z201" s="30"/>
      <c r="AA201" s="30"/>
      <c r="AB201" s="30"/>
    </row>
    <row r="202" spans="1:28" ht="13.5">
      <c r="A202" s="27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8"/>
      <c r="N202" s="26"/>
      <c r="O202" s="26"/>
      <c r="P202" s="33"/>
      <c r="Q202" s="45"/>
      <c r="R202" s="46"/>
      <c r="S202" s="18"/>
      <c r="T202" s="29"/>
      <c r="U202" s="29"/>
      <c r="V202" s="29"/>
      <c r="W202" s="36"/>
      <c r="X202" s="29"/>
      <c r="Y202" s="29"/>
      <c r="Z202" s="30"/>
      <c r="AA202" s="30"/>
      <c r="AB202" s="30"/>
    </row>
    <row r="203" spans="1:28" ht="13.5">
      <c r="A203" s="27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8"/>
      <c r="N203" s="26"/>
      <c r="O203" s="26"/>
      <c r="P203" s="33"/>
      <c r="Q203" s="45"/>
      <c r="R203" s="46"/>
      <c r="S203" s="18"/>
      <c r="T203" s="29"/>
      <c r="U203" s="29"/>
      <c r="V203" s="29"/>
      <c r="W203" s="36"/>
      <c r="X203" s="29"/>
      <c r="Y203" s="29"/>
      <c r="Z203" s="30"/>
      <c r="AA203" s="30"/>
      <c r="AB203" s="30"/>
    </row>
    <row r="204" spans="1:28" ht="13.5">
      <c r="A204" s="27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8"/>
      <c r="N204" s="26"/>
      <c r="O204" s="26"/>
      <c r="P204" s="33"/>
      <c r="Q204" s="45"/>
      <c r="R204" s="46"/>
      <c r="S204" s="18"/>
      <c r="T204" s="29"/>
      <c r="U204" s="29"/>
      <c r="V204" s="29"/>
      <c r="W204" s="36"/>
      <c r="X204" s="29"/>
      <c r="Y204" s="29"/>
      <c r="Z204" s="30"/>
      <c r="AA204" s="30"/>
      <c r="AB204" s="30"/>
    </row>
    <row r="205" spans="1:28" ht="13.5">
      <c r="A205" s="27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8"/>
      <c r="N205" s="26"/>
      <c r="O205" s="26"/>
      <c r="P205" s="33"/>
      <c r="Q205" s="45"/>
      <c r="R205" s="46"/>
      <c r="S205" s="18"/>
      <c r="T205" s="29"/>
      <c r="U205" s="29"/>
      <c r="V205" s="29"/>
      <c r="W205" s="36"/>
      <c r="X205" s="29"/>
      <c r="Y205" s="29"/>
      <c r="Z205" s="30"/>
      <c r="AA205" s="30"/>
      <c r="AB205" s="30"/>
    </row>
    <row r="206" spans="1:28" ht="13.5">
      <c r="A206" s="27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8"/>
      <c r="N206" s="26"/>
      <c r="O206" s="26"/>
      <c r="P206" s="33"/>
      <c r="Q206" s="45"/>
      <c r="R206" s="46"/>
      <c r="S206" s="18"/>
      <c r="T206" s="29"/>
      <c r="U206" s="29"/>
      <c r="V206" s="29"/>
      <c r="W206" s="36"/>
      <c r="X206" s="29"/>
      <c r="Y206" s="29"/>
      <c r="Z206" s="30"/>
      <c r="AA206" s="30"/>
      <c r="AB206" s="30"/>
    </row>
    <row r="207" spans="1:28" ht="13.5">
      <c r="A207" s="27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8"/>
      <c r="N207" s="26"/>
      <c r="O207" s="26"/>
      <c r="P207" s="33"/>
      <c r="Q207" s="45"/>
      <c r="R207" s="46"/>
      <c r="S207" s="18"/>
      <c r="T207" s="29"/>
      <c r="U207" s="29"/>
      <c r="V207" s="29"/>
      <c r="W207" s="36"/>
      <c r="X207" s="29"/>
      <c r="Y207" s="29"/>
      <c r="Z207" s="30"/>
      <c r="AA207" s="30"/>
      <c r="AB207" s="30"/>
    </row>
    <row r="208" spans="1:28" ht="13.5">
      <c r="A208" s="27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8"/>
      <c r="N208" s="26"/>
      <c r="O208" s="26"/>
      <c r="P208" s="33"/>
      <c r="Q208" s="45"/>
      <c r="R208" s="46"/>
      <c r="S208" s="18"/>
      <c r="T208" s="29"/>
      <c r="U208" s="29"/>
      <c r="V208" s="29"/>
      <c r="W208" s="36"/>
      <c r="X208" s="29"/>
      <c r="Y208" s="29"/>
      <c r="Z208" s="30"/>
      <c r="AA208" s="30"/>
      <c r="AB208" s="30"/>
    </row>
    <row r="209" spans="1:28" ht="13.5">
      <c r="A209" s="27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8"/>
      <c r="N209" s="26"/>
      <c r="O209" s="26"/>
      <c r="P209" s="33"/>
      <c r="Q209" s="45"/>
      <c r="R209" s="46"/>
      <c r="S209" s="18"/>
      <c r="T209" s="29"/>
      <c r="U209" s="29"/>
      <c r="V209" s="29"/>
      <c r="W209" s="36"/>
      <c r="X209" s="29"/>
      <c r="Y209" s="29"/>
      <c r="Z209" s="30"/>
      <c r="AA209" s="30"/>
      <c r="AB209" s="30"/>
    </row>
    <row r="210" spans="1:28" ht="13.5">
      <c r="A210" s="27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8"/>
      <c r="N210" s="26"/>
      <c r="O210" s="26"/>
      <c r="P210" s="33"/>
      <c r="Q210" s="45"/>
      <c r="R210" s="46"/>
      <c r="S210" s="18"/>
      <c r="T210" s="29"/>
      <c r="U210" s="29"/>
      <c r="V210" s="29"/>
      <c r="W210" s="36"/>
      <c r="X210" s="29"/>
      <c r="Y210" s="29"/>
      <c r="Z210" s="30"/>
      <c r="AA210" s="30"/>
      <c r="AB210" s="30"/>
    </row>
    <row r="211" spans="1:28" ht="13.5">
      <c r="A211" s="27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8"/>
      <c r="N211" s="26"/>
      <c r="O211" s="26"/>
      <c r="P211" s="33"/>
      <c r="Q211" s="45"/>
      <c r="R211" s="46"/>
      <c r="S211" s="18"/>
      <c r="T211" s="29"/>
      <c r="U211" s="29"/>
      <c r="V211" s="29"/>
      <c r="W211" s="36"/>
      <c r="X211" s="29"/>
      <c r="Y211" s="29"/>
      <c r="Z211" s="30"/>
      <c r="AA211" s="30"/>
      <c r="AB211" s="30"/>
    </row>
    <row r="212" spans="1:28" ht="13.5">
      <c r="A212" s="27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8"/>
      <c r="N212" s="26"/>
      <c r="O212" s="26"/>
      <c r="P212" s="33"/>
      <c r="Q212" s="45"/>
      <c r="R212" s="46"/>
      <c r="S212" s="18"/>
      <c r="T212" s="29"/>
      <c r="U212" s="29"/>
      <c r="V212" s="29"/>
      <c r="W212" s="36"/>
      <c r="X212" s="29"/>
      <c r="Y212" s="29"/>
      <c r="Z212" s="30"/>
      <c r="AA212" s="30"/>
      <c r="AB212" s="30"/>
    </row>
    <row r="213" spans="1:28" ht="13.5">
      <c r="A213" s="27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8"/>
      <c r="N213" s="26"/>
      <c r="O213" s="26"/>
      <c r="P213" s="33"/>
      <c r="Q213" s="45"/>
      <c r="R213" s="46"/>
      <c r="S213" s="18"/>
      <c r="T213" s="29"/>
      <c r="U213" s="29"/>
      <c r="V213" s="29"/>
      <c r="W213" s="36"/>
      <c r="X213" s="29"/>
      <c r="Y213" s="29"/>
      <c r="Z213" s="30"/>
      <c r="AA213" s="30"/>
      <c r="AB213" s="30"/>
    </row>
    <row r="214" spans="1:28" ht="13.5">
      <c r="A214" s="27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8"/>
      <c r="N214" s="26"/>
      <c r="O214" s="26"/>
      <c r="P214" s="33"/>
      <c r="Q214" s="45"/>
      <c r="R214" s="46"/>
      <c r="S214" s="18"/>
      <c r="T214" s="29"/>
      <c r="U214" s="29"/>
      <c r="V214" s="29"/>
      <c r="W214" s="36"/>
      <c r="X214" s="29"/>
      <c r="Y214" s="29"/>
      <c r="Z214" s="30"/>
      <c r="AA214" s="30"/>
      <c r="AB214" s="30"/>
    </row>
  </sheetData>
  <autoFilter ref="A14:Y14"/>
  <mergeCells count="28">
    <mergeCell ref="W60:Y60"/>
    <mergeCell ref="A54:M54"/>
    <mergeCell ref="A55:M55"/>
    <mergeCell ref="A62:M62"/>
    <mergeCell ref="A63:M63"/>
    <mergeCell ref="W59:Y59"/>
    <mergeCell ref="A59:M59"/>
    <mergeCell ref="W54:Y54"/>
    <mergeCell ref="W55:Y55"/>
    <mergeCell ref="W56:Y56"/>
    <mergeCell ref="N61:O61"/>
    <mergeCell ref="N62:O62"/>
    <mergeCell ref="N58:O58"/>
    <mergeCell ref="AA51:AM51"/>
    <mergeCell ref="A58:M58"/>
    <mergeCell ref="O1:Y1"/>
    <mergeCell ref="M41:X41"/>
    <mergeCell ref="O4:Y5"/>
    <mergeCell ref="M10:W10"/>
    <mergeCell ref="A53:Y53"/>
    <mergeCell ref="X12:Y12"/>
    <mergeCell ref="O12:O13"/>
    <mergeCell ref="A12:A13"/>
    <mergeCell ref="L12:L13"/>
    <mergeCell ref="M12:M13"/>
    <mergeCell ref="P12:P13"/>
    <mergeCell ref="W12:W13"/>
    <mergeCell ref="A41:L41"/>
  </mergeCells>
  <phoneticPr fontId="1" type="noConversion"/>
  <printOptions horizontalCentered="1" verticalCentered="1"/>
  <pageMargins left="0" right="0" top="0" bottom="0" header="0" footer="0"/>
  <pageSetup paperSize="9" scale="67" orientation="portrait" useFirstPageNumber="1" r:id="rId1"/>
  <headerFooter scaleWithDoc="0" alignWithMargins="0"/>
  <ignoredErrors>
    <ignoredError sqref="Y46 Y50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ΠΡΟΥΠΟΛΟΓΙΣΜΟΣ</vt:lpstr>
      <vt:lpstr>ΠΡΟΥΠΟΛΟΓΙΣΜΟΣ!Print_Area</vt:lpstr>
      <vt:lpstr>ΠΡΟΥΠΟΛΟΓΙΣΜΟΣ!Print_Titles</vt:lpstr>
    </vt:vector>
  </TitlesOfParts>
  <Company>EGNATIA ODOS AE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Sotiris Noussis</dc:creator>
  <cp:lastModifiedBy>ΜΠΟΤΗΣ ΜΙΧΑΛΗΣ</cp:lastModifiedBy>
  <cp:lastPrinted>2014-12-30T09:19:08Z</cp:lastPrinted>
  <dcterms:created xsi:type="dcterms:W3CDTF">2000-02-08T12:55:23Z</dcterms:created>
  <dcterms:modified xsi:type="dcterms:W3CDTF">2014-12-30T10:13:03Z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